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api.box.com/wopi/files/2425868248052/WOPIServiceId_TP_BOX_2/WOPIUserId_-/"/>
    </mc:Choice>
  </mc:AlternateContent>
  <xr:revisionPtr revIDLastSave="244" documentId="13_ncr:1_{7F3DFBEC-F437-42F1-B1DE-898038920457}" xr6:coauthVersionLast="47" xr6:coauthVersionMax="47" xr10:uidLastSave="{7A4E42C3-3301-496C-B4BA-EEC0CE1D3D2A}"/>
  <bookViews>
    <workbookView xWindow="-110" yWindow="-110" windowWidth="19420" windowHeight="11500" xr2:uid="{A4D1C528-BA34-4C48-9FCF-60F8AD89FDC7}"/>
  </bookViews>
  <sheets>
    <sheet name="Objectives and Context" sheetId="5" r:id="rId1"/>
    <sheet name="How to use" sheetId="11" r:id="rId2"/>
    <sheet name="Score summary" sheetId="7" r:id="rId3"/>
    <sheet name="Questionnaire" sheetId="3" r:id="rId4"/>
    <sheet name="Scoring - Do not edit" sheetId="6" state="hidden" r:id="rId5"/>
    <sheet name="Data - Do not edit" sheetId="9"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7" l="1" a="1"/>
  <c r="H11" i="7" s="1"/>
  <c r="H24" i="7" l="1" a="1"/>
  <c r="H24" i="7" s="1"/>
  <c r="E31" i="7"/>
  <c r="E30" i="7"/>
  <c r="E60" i="6"/>
  <c r="E59" i="6"/>
  <c r="E58" i="6"/>
  <c r="E57" i="6"/>
  <c r="E56" i="6"/>
  <c r="E55" i="6"/>
  <c r="E54" i="6"/>
  <c r="E53" i="6"/>
  <c r="E52" i="6"/>
  <c r="F52" i="6" s="1"/>
  <c r="E51" i="6"/>
  <c r="F51" i="6" s="1"/>
  <c r="E50" i="6"/>
  <c r="F50" i="6" s="1"/>
  <c r="E49" i="6"/>
  <c r="F49" i="6" s="1"/>
  <c r="E47" i="6"/>
  <c r="E46" i="6"/>
  <c r="E45" i="6"/>
  <c r="E44" i="6"/>
  <c r="E43" i="6"/>
  <c r="E42" i="6"/>
  <c r="E41" i="6"/>
  <c r="E40" i="6"/>
  <c r="E38" i="6"/>
  <c r="E37" i="6"/>
  <c r="E36" i="6"/>
  <c r="E35" i="6"/>
  <c r="E34" i="6"/>
  <c r="F34" i="6" s="1"/>
  <c r="E33" i="6"/>
  <c r="F33" i="6" s="1"/>
  <c r="E32" i="6"/>
  <c r="F32" i="6" s="1"/>
  <c r="E31" i="6"/>
  <c r="F31" i="6" s="1"/>
  <c r="E29" i="6"/>
  <c r="E28" i="6"/>
  <c r="E27" i="6"/>
  <c r="F27" i="6" s="1"/>
  <c r="E26" i="6"/>
  <c r="E24" i="6"/>
  <c r="F24" i="6" s="1"/>
  <c r="E23" i="6"/>
  <c r="E22" i="6"/>
  <c r="E21" i="6"/>
  <c r="E20" i="6"/>
  <c r="F20" i="6" s="1"/>
  <c r="G60" i="6"/>
  <c r="G59" i="6"/>
  <c r="G58" i="6"/>
  <c r="G57" i="6"/>
  <c r="G56" i="6"/>
  <c r="G55" i="6"/>
  <c r="G54" i="6"/>
  <c r="G53" i="6"/>
  <c r="G52" i="6"/>
  <c r="G51" i="6"/>
  <c r="G50" i="6"/>
  <c r="G49" i="6"/>
  <c r="G47" i="6"/>
  <c r="G46" i="6"/>
  <c r="G45" i="6"/>
  <c r="G44" i="6"/>
  <c r="G43" i="6"/>
  <c r="G42" i="6"/>
  <c r="G41" i="6"/>
  <c r="G40" i="6"/>
  <c r="G38" i="6"/>
  <c r="G37" i="6"/>
  <c r="G36" i="6"/>
  <c r="G35" i="6"/>
  <c r="G34" i="6"/>
  <c r="G33" i="6"/>
  <c r="G32" i="6"/>
  <c r="G31" i="6"/>
  <c r="G29" i="6"/>
  <c r="G28" i="6"/>
  <c r="G27" i="6"/>
  <c r="G26" i="6"/>
  <c r="G24" i="6"/>
  <c r="G23" i="6"/>
  <c r="G22" i="6"/>
  <c r="G21" i="6"/>
  <c r="G20" i="6"/>
  <c r="G19" i="6"/>
  <c r="D44" i="3"/>
  <c r="D43" i="3"/>
  <c r="D42" i="3"/>
  <c r="D41" i="3"/>
  <c r="H33" i="6" l="1"/>
  <c r="H49" i="6"/>
  <c r="I20" i="6"/>
  <c r="J20" i="6" s="1"/>
  <c r="I24" i="6"/>
  <c r="J24" i="6" s="1"/>
  <c r="H41" i="6"/>
  <c r="H56" i="6"/>
  <c r="H26" i="6"/>
  <c r="H42" i="6"/>
  <c r="H57" i="6"/>
  <c r="I27" i="6"/>
  <c r="H43" i="6"/>
  <c r="H58" i="6"/>
  <c r="H28" i="6"/>
  <c r="H44" i="6"/>
  <c r="H59" i="6"/>
  <c r="I31" i="6"/>
  <c r="H46" i="6"/>
  <c r="I32" i="6"/>
  <c r="F26" i="6"/>
  <c r="I26" i="6" s="1"/>
  <c r="H29" i="6"/>
  <c r="H60" i="6"/>
  <c r="H45" i="6"/>
  <c r="I50" i="6"/>
  <c r="H35" i="6"/>
  <c r="H51" i="6"/>
  <c r="H20" i="6"/>
  <c r="H36" i="6"/>
  <c r="H52" i="6"/>
  <c r="H24" i="6"/>
  <c r="I33" i="6"/>
  <c r="H31" i="6"/>
  <c r="I34" i="6"/>
  <c r="H32" i="6"/>
  <c r="H47" i="6"/>
  <c r="H21" i="6"/>
  <c r="H37" i="6"/>
  <c r="H53" i="6"/>
  <c r="I52" i="6"/>
  <c r="H22" i="6"/>
  <c r="H38" i="6"/>
  <c r="H54" i="6"/>
  <c r="H23" i="6"/>
  <c r="H40" i="6"/>
  <c r="H55" i="6"/>
  <c r="I51" i="6"/>
  <c r="H27" i="6"/>
  <c r="F21" i="6"/>
  <c r="I21" i="6" s="1"/>
  <c r="J21" i="6" s="1"/>
  <c r="F22" i="6"/>
  <c r="I22" i="6" s="1"/>
  <c r="J22" i="6" s="1"/>
  <c r="F23" i="6"/>
  <c r="I23" i="6" s="1"/>
  <c r="J23" i="6" s="1"/>
  <c r="H34" i="6"/>
  <c r="H50" i="6"/>
  <c r="I49" i="6"/>
  <c r="F60" i="6"/>
  <c r="I60" i="6" s="1"/>
  <c r="F59" i="6"/>
  <c r="I59" i="6" s="1"/>
  <c r="F58" i="6"/>
  <c r="I58" i="6" s="1"/>
  <c r="F57" i="6"/>
  <c r="I57" i="6" s="1"/>
  <c r="F56" i="6"/>
  <c r="I56" i="6" s="1"/>
  <c r="F55" i="6"/>
  <c r="I55" i="6" s="1"/>
  <c r="F54" i="6"/>
  <c r="I54" i="6" s="1"/>
  <c r="F53" i="6"/>
  <c r="I53" i="6" s="1"/>
  <c r="F29" i="6"/>
  <c r="I29" i="6" s="1"/>
  <c r="D92" i="3"/>
  <c r="D91" i="3"/>
  <c r="D90" i="3"/>
  <c r="D89" i="3"/>
  <c r="D88" i="3"/>
  <c r="D87" i="3"/>
  <c r="D86" i="3"/>
  <c r="D85" i="3"/>
  <c r="H39" i="6" l="1"/>
  <c r="C42" i="7" s="1"/>
  <c r="H48" i="6"/>
  <c r="C43" i="7" s="1"/>
  <c r="H61" i="6"/>
  <c r="C44" i="7" s="1"/>
  <c r="H30" i="6"/>
  <c r="C41" i="7" s="1"/>
  <c r="J58" i="6"/>
  <c r="J59" i="6"/>
  <c r="J60" i="6"/>
  <c r="J57" i="6"/>
  <c r="J56" i="6"/>
  <c r="J54" i="6"/>
  <c r="J53" i="6"/>
  <c r="J55" i="6"/>
  <c r="D49" i="3"/>
  <c r="D84" i="3"/>
  <c r="D83" i="3"/>
  <c r="D82" i="3"/>
  <c r="D81" i="3"/>
  <c r="D76" i="3"/>
  <c r="D75" i="3"/>
  <c r="D74" i="3"/>
  <c r="D73" i="3"/>
  <c r="D72" i="3"/>
  <c r="D71" i="3"/>
  <c r="D70" i="3"/>
  <c r="D69" i="3"/>
  <c r="D64" i="3"/>
  <c r="D63" i="3"/>
  <c r="D62" i="3"/>
  <c r="D61" i="3"/>
  <c r="D60" i="3"/>
  <c r="D59" i="3"/>
  <c r="D58" i="3"/>
  <c r="D57" i="3"/>
  <c r="D52" i="3"/>
  <c r="D51" i="3"/>
  <c r="D50" i="3"/>
  <c r="D40" i="3"/>
  <c r="D39" i="3"/>
  <c r="E32" i="7" l="1"/>
  <c r="H10" i="7"/>
  <c r="H9" i="7"/>
  <c r="H8" i="7"/>
  <c r="E19" i="6"/>
  <c r="H19" i="6" l="1"/>
  <c r="H25" i="6" s="1"/>
  <c r="H62" i="6" s="1"/>
  <c r="F19" i="6"/>
  <c r="J52" i="6"/>
  <c r="J51" i="6"/>
  <c r="J50" i="6"/>
  <c r="J49" i="6"/>
  <c r="F46" i="6"/>
  <c r="F45" i="6"/>
  <c r="F44" i="6"/>
  <c r="F47" i="6"/>
  <c r="J29" i="6"/>
  <c r="F37" i="6"/>
  <c r="F36" i="6"/>
  <c r="J34" i="6"/>
  <c r="J33" i="6"/>
  <c r="J31" i="6"/>
  <c r="F28" i="6"/>
  <c r="I28" i="6" s="1"/>
  <c r="F43" i="6"/>
  <c r="F42" i="6"/>
  <c r="F41" i="6"/>
  <c r="F40" i="6"/>
  <c r="F38" i="6"/>
  <c r="F35" i="6"/>
  <c r="J32" i="6"/>
  <c r="J27" i="6"/>
  <c r="J26" i="6"/>
  <c r="I37" i="6" l="1"/>
  <c r="J37" i="6" s="1"/>
  <c r="I47" i="6"/>
  <c r="J47" i="6" s="1"/>
  <c r="I44" i="6"/>
  <c r="J44" i="6" s="1"/>
  <c r="I35" i="6"/>
  <c r="J35" i="6" s="1"/>
  <c r="I38" i="6"/>
  <c r="J38" i="6" s="1"/>
  <c r="I45" i="6"/>
  <c r="J45" i="6" s="1"/>
  <c r="I36" i="6"/>
  <c r="J36" i="6" s="1"/>
  <c r="I40" i="6"/>
  <c r="J40" i="6" s="1"/>
  <c r="I46" i="6"/>
  <c r="J46" i="6" s="1"/>
  <c r="I41" i="6"/>
  <c r="J41" i="6" s="1"/>
  <c r="I42" i="6"/>
  <c r="J42" i="6" s="1"/>
  <c r="I43" i="6"/>
  <c r="J43" i="6" s="1"/>
  <c r="J61" i="6"/>
  <c r="D44" i="7" s="1"/>
  <c r="I19" i="6"/>
  <c r="J19" i="6" s="1"/>
  <c r="J25" i="6" s="1"/>
  <c r="J28" i="6"/>
  <c r="J30" i="6" s="1"/>
  <c r="D41" i="7" s="1"/>
  <c r="J39" i="6" l="1"/>
  <c r="D42" i="7" s="1"/>
  <c r="J48" i="6"/>
  <c r="D43" i="7" s="1"/>
  <c r="E43" i="7" s="1"/>
  <c r="C40" i="7"/>
  <c r="J62" i="6" l="1"/>
  <c r="D45" i="7" s="1"/>
  <c r="E42" i="7"/>
  <c r="D40" i="7"/>
  <c r="E40" i="7" s="1"/>
  <c r="E44" i="7"/>
  <c r="C45" i="7" l="1"/>
  <c r="E45" i="7" s="1"/>
  <c r="C36" i="7" s="1"/>
  <c r="E41"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<sst xmlns="http://schemas.openxmlformats.org/spreadsheetml/2006/main" count="546" uniqueCount="233">
  <si>
    <t>Question</t>
  </si>
  <si>
    <t>Response</t>
  </si>
  <si>
    <t>Score</t>
  </si>
  <si>
    <t>Your response</t>
  </si>
  <si>
    <t>a)</t>
  </si>
  <si>
    <t>b)</t>
  </si>
  <si>
    <t>Yes</t>
  </si>
  <si>
    <t>No</t>
  </si>
  <si>
    <t>Summary</t>
  </si>
  <si>
    <t>Sheet</t>
  </si>
  <si>
    <t>Description</t>
  </si>
  <si>
    <t>Questionnaire</t>
  </si>
  <si>
    <t>Field</t>
  </si>
  <si>
    <t>Input</t>
  </si>
  <si>
    <t>Parameter</t>
  </si>
  <si>
    <t>#</t>
  </si>
  <si>
    <t>Dimension</t>
  </si>
  <si>
    <t>Outcome</t>
  </si>
  <si>
    <t>Total</t>
  </si>
  <si>
    <t>Scoring</t>
  </si>
  <si>
    <r>
      <rPr>
        <b/>
        <sz val="11"/>
        <color theme="1"/>
        <rFont val="Calibri"/>
        <family val="2"/>
        <scheme val="minor"/>
      </rPr>
      <t>Note:</t>
    </r>
    <r>
      <rPr>
        <sz val="11"/>
        <color theme="1"/>
        <rFont val="Calibri"/>
        <family val="2"/>
        <scheme val="minor"/>
      </rPr>
      <t xml:space="preserve"> Do not edit or modify this sheet</t>
    </r>
  </si>
  <si>
    <t>This sheet automatically calculates the score as per your responses</t>
  </si>
  <si>
    <t>Data</t>
  </si>
  <si>
    <t>This sheet contains all the background data for the drop-down menu of the responses</t>
  </si>
  <si>
    <t>Background</t>
  </si>
  <si>
    <t>How to use this tool</t>
  </si>
  <si>
    <t>How to use</t>
  </si>
  <si>
    <t>Step 2: Complete the Questionnaire</t>
  </si>
  <si>
    <t>Objectives</t>
  </si>
  <si>
    <t>Context</t>
  </si>
  <si>
    <t>Your score</t>
  </si>
  <si>
    <t>Maximum score</t>
  </si>
  <si>
    <t>How the scoring works</t>
  </si>
  <si>
    <t>Dimension 1: Outcome</t>
  </si>
  <si>
    <t>Legend</t>
  </si>
  <si>
    <t>Multiplier</t>
  </si>
  <si>
    <t>1.1.1</t>
  </si>
  <si>
    <t>2.1.1</t>
  </si>
  <si>
    <t>2.1.2</t>
  </si>
  <si>
    <t>2.1.3</t>
  </si>
  <si>
    <t>2.1.4</t>
  </si>
  <si>
    <t>3.1.1</t>
  </si>
  <si>
    <t>3.1.2</t>
  </si>
  <si>
    <t>3.1.3</t>
  </si>
  <si>
    <t>3.1.4</t>
  </si>
  <si>
    <t>3.2.1</t>
  </si>
  <si>
    <t>3.2.2</t>
  </si>
  <si>
    <t>3.2.3</t>
  </si>
  <si>
    <t>3.2.4</t>
  </si>
  <si>
    <t>Respondent's score</t>
  </si>
  <si>
    <t>Max score</t>
  </si>
  <si>
    <t>User input needed</t>
  </si>
  <si>
    <t>Step 1: Fill in your background information in the yellow cells</t>
  </si>
  <si>
    <t>4.1.1</t>
  </si>
  <si>
    <t>4.1.2</t>
  </si>
  <si>
    <t>4.2.1</t>
  </si>
  <si>
    <t>4.2.2</t>
  </si>
  <si>
    <t>4.1.3</t>
  </si>
  <si>
    <t>4.1.4</t>
  </si>
  <si>
    <t>4.2.3</t>
  </si>
  <si>
    <t>4.2.4</t>
  </si>
  <si>
    <t>Dimension 1 – Outcome</t>
  </si>
  <si>
    <t>Your %</t>
  </si>
  <si>
    <t>What is the full name of your company?</t>
  </si>
  <si>
    <t>Step 3: View your score</t>
  </si>
  <si>
    <t>Full name of the company</t>
  </si>
  <si>
    <t>Term</t>
  </si>
  <si>
    <t>Score * Multiplier</t>
  </si>
  <si>
    <t>User input</t>
  </si>
  <si>
    <t>Score summary</t>
  </si>
  <si>
    <t>Background details of the company</t>
  </si>
  <si>
    <t>Common terms used</t>
  </si>
  <si>
    <t>Next steps</t>
  </si>
  <si>
    <t>Review your responses in the Questionnaire sheet to identify the 3-4 practices that are not currently in place or are only partially implemented</t>
  </si>
  <si>
    <t>1.2.1</t>
  </si>
  <si>
    <t>c)</t>
  </si>
  <si>
    <t>d)</t>
  </si>
  <si>
    <t>Others (please specify)</t>
  </si>
  <si>
    <t>Go to the 'Questionnaire' sheet</t>
  </si>
  <si>
    <t>Fill the fields in the 'Background' table</t>
  </si>
  <si>
    <t>Go to the 'Questionnaire' sheet. You will see a list of survey questions</t>
  </si>
  <si>
    <t>e)</t>
  </si>
  <si>
    <r>
      <rPr>
        <b/>
        <sz val="11"/>
        <rFont val="Calibri"/>
        <family val="2"/>
        <scheme val="minor"/>
      </rPr>
      <t>Note:</t>
    </r>
    <r>
      <rPr>
        <sz val="11"/>
        <rFont val="Calibri"/>
        <family val="2"/>
        <scheme val="minor"/>
      </rPr>
      <t xml:space="preserve"> Do not edit or modify this sheet</t>
    </r>
  </si>
  <si>
    <t>&gt;=5%</t>
  </si>
  <si>
    <t>Not applicable</t>
  </si>
  <si>
    <t>Calculation table</t>
  </si>
  <si>
    <t>For each question, go to the 'Your Response' column</t>
  </si>
  <si>
    <t>Category</t>
  </si>
  <si>
    <t>Count</t>
  </si>
  <si>
    <t>Total across dimensions</t>
  </si>
  <si>
    <t>Sub-total per dimension</t>
  </si>
  <si>
    <t>Calculated</t>
  </si>
  <si>
    <t>This is the main survey sheet. Here you will enter your background information, and answer all the questions by selecting an option from the dropdown menus in the 'Your Response' column. Your answers will be scored automatically</t>
  </si>
  <si>
    <t>&gt;=10%</t>
  </si>
  <si>
    <t>Estimated time to complete: 20–30 minutes</t>
  </si>
  <si>
    <t xml:space="preserve">Summary of questions </t>
  </si>
  <si>
    <t># of questions included in scoring</t>
  </si>
  <si>
    <t>Total # of questions in the tool</t>
  </si>
  <si>
    <t>Data based on user input</t>
  </si>
  <si>
    <t xml:space="preserve">Max base score (without multiplier) for </t>
  </si>
  <si>
    <t># of questions where your response is 'Not applicable'</t>
  </si>
  <si>
    <t>*Note: Max score excludes questions where 'Not applicable' is selected as the response</t>
  </si>
  <si>
    <t>*Acronyms:</t>
  </si>
  <si>
    <t>Accountability</t>
  </si>
  <si>
    <t>&lt;10%</t>
  </si>
  <si>
    <t>Whom to interview to score the organisation</t>
  </si>
  <si>
    <t>Click the dropdown menu and select the response that best fits your organisation</t>
  </si>
  <si>
    <t>Worker</t>
  </si>
  <si>
    <t>Refers to any entry-level worker (on-roll, off-roll, casual labour) employed at construction sites regardless of the employer (e.g., project owner, contractor, sub-contractor)</t>
  </si>
  <si>
    <t>a. Data (e.g., headcount, gender diversity) on all construction sites operated by the project owner/ contractor</t>
  </si>
  <si>
    <t>b. Information about hiring policies of their contractors/ sub-contractors, and on-site facilities and practices</t>
  </si>
  <si>
    <t>2. Ideally interview the head of HR or projects, but in some cases, you could also interview the senior project managers (for large-scale project owners/ contractors)</t>
  </si>
  <si>
    <t>1.3.1</t>
  </si>
  <si>
    <t>Women in on-site roles</t>
  </si>
  <si>
    <t>Women in skilled/ supervisory roles</t>
  </si>
  <si>
    <t>Labour card access</t>
  </si>
  <si>
    <t>Dimension 2: Accountability</t>
  </si>
  <si>
    <t>Dimension 3: Employment practices</t>
  </si>
  <si>
    <t>Diversity data and targets</t>
  </si>
  <si>
    <t>Wage payment practices</t>
  </si>
  <si>
    <t>Formal employment</t>
  </si>
  <si>
    <t>Dimension 4: Inclusive hiring and onboarding</t>
  </si>
  <si>
    <t>Inclusive hiring and upskilling</t>
  </si>
  <si>
    <t>Dimension 5: Workplace facilities and support</t>
  </si>
  <si>
    <t>Accommodation and transportation support</t>
  </si>
  <si>
    <t>Site infrastructure</t>
  </si>
  <si>
    <t>Workplace safety and support</t>
  </si>
  <si>
    <t>Dimension 2 – Accountability</t>
  </si>
  <si>
    <t>Dimension 3 – Employment practices</t>
  </si>
  <si>
    <t>Dimension 4 – Inclusive hiring and onboarding</t>
  </si>
  <si>
    <t>Dimension 5 – Workplace facilities and support</t>
  </si>
  <si>
    <t>5.1.1</t>
  </si>
  <si>
    <t>5.1.2</t>
  </si>
  <si>
    <t>5.1.3</t>
  </si>
  <si>
    <t>5.1.4</t>
  </si>
  <si>
    <t>5.2.1</t>
  </si>
  <si>
    <t>5.2.2</t>
  </si>
  <si>
    <t>5.2.3</t>
  </si>
  <si>
    <t>5.2.4</t>
  </si>
  <si>
    <t>5.3.1</t>
  </si>
  <si>
    <t>5.3.2</t>
  </si>
  <si>
    <t>5.3.3</t>
  </si>
  <si>
    <t>5.3.4</t>
  </si>
  <si>
    <t>What % of workers (includes on-roll, off-roll, casual labour) across all your sites are women?</t>
  </si>
  <si>
    <t>&lt;5%</t>
  </si>
  <si>
    <t>&gt;=20%</t>
  </si>
  <si>
    <t>&gt;=30%</t>
  </si>
  <si>
    <t>1.2.2</t>
  </si>
  <si>
    <t>1.2.3</t>
  </si>
  <si>
    <t>1.2.4</t>
  </si>
  <si>
    <t>Do women work in skilled roles in at least 10% of all your sites?</t>
  </si>
  <si>
    <t>Do women work in skilled roles in at least 30% of all your sites?</t>
  </si>
  <si>
    <t>Do women work in supervisory roles in at least 10% of all your sites?</t>
  </si>
  <si>
    <t>Do women represent at least 10% of your total skilled trade workforce?</t>
  </si>
  <si>
    <t>What % of workers (includes on-roll, off-roll, casual labour) across all your sites have an active labour card?</t>
  </si>
  <si>
    <t>&gt;=50%</t>
  </si>
  <si>
    <t>&gt;=70%</t>
  </si>
  <si>
    <t>Do you collect/ maintain data on worker attendance by gender in weekly progress reports for all your sites?</t>
  </si>
  <si>
    <t>Do you assign a defined weightage (e.g., 5%) to gender diversity when awarding contracts? [Select 'Not applicable' if you do not have formal contractors/ sub-contractors for construction work on any of your sites]</t>
  </si>
  <si>
    <t>Do you include non-binding gender diversity expectations (e.g., reasonable efforts towards 10% diversity) in your contracts? [Select 'Not applicable' if you do not have formal contractors/ sub-contractors for construction work on any of your sites]</t>
  </si>
  <si>
    <t>Do all your sites display minimum wage and overtime rate information by skill level?</t>
  </si>
  <si>
    <t>In the last quarter, have all your sites conducted an audit of attendance and wage payment records to check minimum wage and overtime rate compliance?</t>
  </si>
  <si>
    <t>In the last quarter, have all your sites conducted an audit of wage payment records to check for any gender-based wage gap for same roles?</t>
  </si>
  <si>
    <t>Do all your sites maintain photocopies of at least one government-issued identity proof for all workers?</t>
  </si>
  <si>
    <t>Do all your sites provide written job contracts with all necessary details (e.g., simple language covering salary, duration, benefits) to all workers?</t>
  </si>
  <si>
    <t>Do all your sites display posters encouraging male workers to refer their spouses for work?</t>
  </si>
  <si>
    <t>Do all your sites share written guidelines with hiring partners (e.g., sub-contractors) to provide a minimum share of women workers (e.g., 20% or 10 women) in unskilled roles?</t>
  </si>
  <si>
    <t>Do all your sites share written guidelines with hiring partners (e.g., sub-contractors) to provide a minimum share of women workers (e.g., 10% or 5 women) in any skilled role (e.g., tiling)?</t>
  </si>
  <si>
    <t>Do all your sites have a formal on-the-job skilling pathway for women to help them progress into skilled roles?</t>
  </si>
  <si>
    <t>Do all your sites conduct a mandatory induction session for workers, covering workplace facilities, wages, grievance-redressal mechanisms, and a safety briefing?</t>
  </si>
  <si>
    <t>In the last six months, have all your sites conducted at least one labour card awareness session for workers?</t>
  </si>
  <si>
    <t>Do all your sites conduct a separate induction session for women workers, covering women-centric facilities and support?</t>
  </si>
  <si>
    <t>Do all your sites provide shaded rest areas for workers?</t>
  </si>
  <si>
    <t>Do all your sites have at least one lockable, functional toilet for every 25 workers?</t>
  </si>
  <si>
    <t>Do all your sites have separate toilets for women?</t>
  </si>
  <si>
    <t>Do all your sites provide crèche facilities?</t>
  </si>
  <si>
    <t>In the last quarter, have all your sites conducted at least one safety drill for workers, covering immediate response to safety-related accidents?</t>
  </si>
  <si>
    <t>Do all your sites maintain records of daily attendance and wage payment (e.g., UPI screenshots, signed wage slips) for all workers?*</t>
  </si>
  <si>
    <t>Do all your sites provide accommodation for migrant workers? [Select 'Not applicable' if you do not employ migrant workers who require accommodation]</t>
  </si>
  <si>
    <t>Do all your sites provide transport for migrant workers whose accommodation is more than 1 km from the site? [Select 'Not applicable' if you do not employ migrant workers who require accommodation]</t>
  </si>
  <si>
    <t>Do all your sites provide separate, private accommodation for migrant women workers and workers with families? [Select 'Not applicable' if you do not employ migrant workers who require accommodation]</t>
  </si>
  <si>
    <t>Employment practices</t>
  </si>
  <si>
    <t>Inclusive hiring and onboarding</t>
  </si>
  <si>
    <t>Workplace facilities and support</t>
  </si>
  <si>
    <t>Do all your sites provide customised PPE to suit workers of different body types (e.g., adjustable helmets)?*</t>
  </si>
  <si>
    <t>Do all your sites have a designated safety POC to oversee site safety?*</t>
  </si>
  <si>
    <t xml:space="preserve">Is at least 20% of your entire on-site workforce hired on payroll (on-roll, off-roll)? </t>
  </si>
  <si>
    <t>Induction and benefits awareness</t>
  </si>
  <si>
    <t>How many active construction sites does your company own or operate in India?</t>
  </si>
  <si>
    <t>What is the total number of on-site workers (on-roll, off-roll, casual labour) regardless of the employer (e.g., project owner, contractor, sub-contractor) across all your active construction sites in India?</t>
  </si>
  <si>
    <t>General construction of residential buildings</t>
  </si>
  <si>
    <t>General construction of commercial buildings</t>
  </si>
  <si>
    <t>General construction and maintenance of roads and railways</t>
  </si>
  <si>
    <t>General construction and maintenance of utilities projects (e.g., bridges, pipelines, powerlines)</t>
  </si>
  <si>
    <t>General construction and maintenance of other civil engineering projects (e.g., industrial facilities, waterways, dams)</t>
  </si>
  <si>
    <t>(Specialised construction activities) Demolition and site preparation</t>
  </si>
  <si>
    <t>(Specialised construction activities) Electrical, plumbing, and other construction installation</t>
  </si>
  <si>
    <t>(Specialised construction activities) Building completion and finishing</t>
  </si>
  <si>
    <t>Project owner</t>
  </si>
  <si>
    <t>Contractor (General/ EPC)</t>
  </si>
  <si>
    <t>Sub-contractor</t>
  </si>
  <si>
    <t>Table of contents:</t>
  </si>
  <si>
    <r>
      <t xml:space="preserve">This tool:
1. Is designed to be used by either the companies themselves or independent evaluators
2. Is recommended to be used annually/ bi-annually to track progress
3. Has been designed to evaluate </t>
    </r>
    <r>
      <rPr>
        <sz val="11"/>
        <color theme="1"/>
        <rFont val="Calibri"/>
        <family val="2"/>
        <scheme val="minor"/>
      </rPr>
      <t>all construction sites owned or operated by a project owner/ contractor
4. Can be used effectively by a medium or large project owner/ contractor</t>
    </r>
  </si>
  <si>
    <t>Number of active construction sites in India</t>
  </si>
  <si>
    <t>1. Interview someone at the head office who has:</t>
  </si>
  <si>
    <t>Total number of on-site workers (on-roll, off-roll, casual labour) across all active construction sites in India</t>
  </si>
  <si>
    <t>Do all your sites conduct a quarterly gender-sensitisation session for all workers and supervisors, covering unconscious bias and acceptable workplace behaviour?</t>
  </si>
  <si>
    <t>If a question doesn’t apply to your operational context, select ‘Not applicable’ as the answer wherever allowed</t>
  </si>
  <si>
    <t xml:space="preserve">Questions under 'outcome' dimension except parameter 'Women in skilled/ supervisory roles'
</t>
  </si>
  <si>
    <t>All other questions</t>
  </si>
  <si>
    <t xml:space="preserve">Construction activities your company is involved in </t>
  </si>
  <si>
    <t>Your company's role in construction projects</t>
  </si>
  <si>
    <t>Your final score is</t>
  </si>
  <si>
    <t>This scorecard tool is designed to score project owners and contractors on their performance on worker experience and gender equity in entry-level on-site roles, and identify areas of improvement</t>
  </si>
  <si>
    <t>This is your main output page. The sheet will automatically display your background information and final score once you complete the questionnaire</t>
  </si>
  <si>
    <t>Go to the 'Score summary' sheet to view your final score</t>
  </si>
  <si>
    <t>Break-up of final score*</t>
  </si>
  <si>
    <t>Prioritising these areas will help you strengthen performance and improve your overall score in the next assessment cycle</t>
  </si>
  <si>
    <t>Data as per scorecard tool</t>
  </si>
  <si>
    <t>Score as per the tool</t>
  </si>
  <si>
    <t>1. The survey assesses performance across five dimensions: (1) Outcome, which includes three parameters; (2) Accountability, which includes one parameter; (3) Employment practices, which includes two parameters; (4) Inclusive hiring and onboarding, which includes two parameters; and (5) Workplace facilities and support, which includes three parameters
2. Two questions in the Outcome dimension are assigned a base score of 4, while all other question across dimensions are assigned a base score of 1, along with a multiplier (e.g., 1x, 2x, 3x) based on the effort/ impact potential. The total score is the sum of scores from all questions
3. Where 'Not applicable' is selected as the response, the question is excluded from both your score and maximum score of that dimension
4. The Excel workbook automatically calculates the total score for each question by applying the relevant multiplier to the base score
5. All scores are aggregated in the summary sheet, providing an overall view of worker experience and gender equity performance across the five dimensions. Manual calculation is not required</t>
  </si>
  <si>
    <t>This sheet provides step-by-step instructions on whom to interview to score the organisation, and how to navigate this tool to fill in background information, complete the questionnaire, and view the final score</t>
  </si>
  <si>
    <t>What type of construction activities are you involved in? (Select 'Yes' for all that apply)</t>
  </si>
  <si>
    <t>What role do you play in construction projects? (Select 'Yes' for all that apply)</t>
  </si>
  <si>
    <t>Have you mandated/ taken a gender diversity target (e.g., 25%) for all your sites?</t>
  </si>
  <si>
    <t>PPE – Personal Protective Equipment</t>
  </si>
  <si>
    <t>UPI – Unified Payments Interface</t>
  </si>
  <si>
    <t>Do all your sites provide 1-day weekly off to all workers?</t>
  </si>
  <si>
    <t>POC – Point of Contact</t>
  </si>
  <si>
    <t>In the last quarter, have all your sites verified that accommodation has functional facilities (e.g., toilets), via on-site audits and/ or time-stamped, geo-tagged photos submitted by contractors? [Select 'Not applicable' if you do not employ migrant workers who require accommodation]</t>
  </si>
  <si>
    <t>In the last six months, have you organised/ facilitated labour card registration drives in at least 20% of all your sites?</t>
  </si>
  <si>
    <t>Worker Experience and Gender Equity Scorecard for on-site construction roles</t>
  </si>
  <si>
    <t>Worker Experience and Gender Equity Scorecard: On-site construction roles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</si>
</sst>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trike/>
      <sz val="11"/>
      <color rgb="FFFF0000"/>
      <name val="Calibri"/>
      <family val="2"/>
      <scheme val="minor"/>
    </font>
    <font>
      <u/>
      <sz val="11"/>
      <color theme="10"/>
      <name val="Calibri"/>
      <family val="2"/>
      <scheme val="minor"/>
    </font>
    <font>
      <sz val="11"/>
      <color theme="9"/>
      <name val="Calibri"/>
      <family val="2"/>
      <scheme val="minor"/>
    </font>
    <font>
      <strike/>
      <sz val="11"/>
      <color theme="9"/>
      <name val="Calibri"/>
      <family val="2"/>
      <scheme val="minor"/>
    </font>
    <font>
      <sz val="11"/>
      <name val="Calibri"/>
      <family val="2"/>
      <scheme val="minor"/>
    </font>
    <font>
      <b/>
      <sz val="11"/>
      <color rgb="FFFF0000"/>
      <name val="Calibri"/>
      <family val="2"/>
      <scheme val="minor"/>
    </font>
    <font>
      <sz val="12"/>
      <color rgb="FFFF0000"/>
      <name val="Calibri"/>
      <family val="2"/>
      <scheme val="minor"/>
    </font>
    <font>
      <b/>
      <sz val="11"/>
      <name val="Calibri"/>
      <family val="2"/>
      <scheme val="minor"/>
    </font>
    <font>
      <strike/>
      <sz val="11"/>
      <color theme="1"/>
      <name val="Calibri"/>
      <family val="2"/>
      <scheme val="minor"/>
    </font>
    <font>
      <i/>
      <sz val="11"/>
      <color rgb="FFFF0000"/>
      <name val="Calibri"/>
      <family val="2"/>
      <scheme val="minor"/>
    </font>
    <font>
      <b/>
      <sz val="11"/>
      <color theme="5"/>
      <name val="Calibri"/>
      <family val="2"/>
      <scheme val="minor"/>
    </font>
    <font>
      <i/>
      <sz val="11"/>
      <name val="Calibri"/>
      <family val="2"/>
      <scheme val="minor"/>
    </font>
    <font>
      <sz val="12"/>
      <name val="Calibri"/>
      <family val="2"/>
      <scheme val="minor"/>
    </font>
  </fonts>
  <fills count="10">
    <fill>
      <patternFill patternType="none"/>
    </fill>
    <fill>
      <patternFill patternType="gray125"/>
    </fill>
    <fill>
      <patternFill patternType="solid">
        <fgColor theme="8"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9" fontId="3" fillId="0" borderId="0" applyFont="0" applyFill="0" applyBorder="0" applyAlignment="0" applyProtection="0"/>
    <xf numFmtId="0" fontId="6" fillId="0" borderId="0" applyNumberFormat="0" applyFill="0" applyBorder="0" applyAlignment="0" applyProtection="0"/>
  </cellStyleXfs>
  <cellXfs count="173">
    <xf numFmtId="0" fontId="0" fillId="0" borderId="0" xfId="0"/>
    <xf numFmtId="0" fontId="0" fillId="2" borderId="0" xfId="0" applyFill="1"/>
    <xf numFmtId="0" fontId="1" fillId="2" borderId="0" xfId="0" applyFont="1" applyFill="1"/>
    <xf numFmtId="0" fontId="2" fillId="0" borderId="0" xfId="0" applyFont="1"/>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2" fillId="0" borderId="0" xfId="0" applyFont="1" applyAlignment="1">
      <alignment vertical="top"/>
    </xf>
    <xf numFmtId="0" fontId="2" fillId="0" borderId="1" xfId="0" applyFont="1" applyBorder="1" applyAlignment="1">
      <alignment horizontal="center" vertical="center"/>
    </xf>
    <xf numFmtId="0" fontId="2" fillId="3" borderId="1" xfId="0" applyFont="1" applyFill="1" applyBorder="1" applyAlignment="1">
      <alignment vertical="top" wrapText="1"/>
    </xf>
    <xf numFmtId="0" fontId="0" fillId="2" borderId="0" xfId="0" applyFill="1" applyAlignment="1">
      <alignment vertical="top"/>
    </xf>
    <xf numFmtId="0" fontId="1" fillId="2" borderId="1" xfId="0" applyFont="1" applyFill="1" applyBorder="1" applyAlignment="1">
      <alignment horizontal="center" vertical="center"/>
    </xf>
    <xf numFmtId="0" fontId="0" fillId="0" borderId="1" xfId="0" applyBorder="1"/>
    <xf numFmtId="10" fontId="0" fillId="0" borderId="1" xfId="1" applyNumberFormat="1" applyFont="1" applyBorder="1" applyAlignment="1">
      <alignment vertical="top"/>
    </xf>
    <xf numFmtId="0" fontId="0" fillId="0" borderId="1" xfId="0" applyBorder="1" applyAlignment="1">
      <alignment horizontal="left" vertical="top" wrapText="1"/>
    </xf>
    <xf numFmtId="0" fontId="0" fillId="0" borderId="7" xfId="0" applyBorder="1" applyAlignment="1">
      <alignment vertical="top"/>
    </xf>
    <xf numFmtId="10" fontId="0" fillId="0" borderId="7" xfId="1" applyNumberFormat="1" applyFont="1" applyBorder="1" applyAlignment="1">
      <alignment vertical="top"/>
    </xf>
    <xf numFmtId="0" fontId="0" fillId="0" borderId="1" xfId="0" applyBorder="1" applyAlignment="1">
      <alignment horizontal="center" vertical="center" wrapText="1"/>
    </xf>
    <xf numFmtId="0" fontId="0" fillId="0" borderId="1" xfId="0" applyBorder="1" applyAlignment="1">
      <alignment horizontal="right" vertical="top"/>
    </xf>
    <xf numFmtId="0" fontId="7" fillId="0" borderId="0" xfId="0" applyFont="1"/>
    <xf numFmtId="0" fontId="2" fillId="3" borderId="1" xfId="0" applyFont="1" applyFill="1" applyBorder="1" applyAlignment="1">
      <alignment horizontal="left" vertical="top" wrapText="1"/>
    </xf>
    <xf numFmtId="0" fontId="6" fillId="3" borderId="1" xfId="2" applyFill="1" applyBorder="1" applyAlignment="1">
      <alignment horizontal="left" vertical="top" wrapText="1"/>
    </xf>
    <xf numFmtId="0" fontId="0" fillId="0" borderId="7" xfId="0" applyBorder="1" applyAlignment="1">
      <alignment horizontal="right" vertical="top"/>
    </xf>
    <xf numFmtId="0" fontId="5" fillId="0" borderId="0" xfId="0" applyFont="1"/>
    <xf numFmtId="0" fontId="1" fillId="2" borderId="1" xfId="0" applyFont="1" applyFill="1" applyBorder="1" applyAlignment="1">
      <alignment horizontal="left" vertical="top"/>
    </xf>
    <xf numFmtId="0" fontId="9" fillId="0" borderId="1" xfId="0" applyFont="1" applyBorder="1" applyAlignment="1">
      <alignment horizontal="left" vertical="top" wrapText="1"/>
    </xf>
    <xf numFmtId="10" fontId="12" fillId="5" borderId="0" xfId="0" applyNumberFormat="1" applyFont="1" applyFill="1"/>
    <xf numFmtId="0" fontId="2" fillId="0" borderId="6" xfId="0" applyFont="1" applyBorder="1" applyAlignment="1">
      <alignment vertical="top" wrapText="1"/>
    </xf>
    <xf numFmtId="0" fontId="2" fillId="0" borderId="6" xfId="0" applyFont="1" applyBorder="1" applyAlignment="1">
      <alignment vertical="top"/>
    </xf>
    <xf numFmtId="0" fontId="2" fillId="0" borderId="6" xfId="0" applyFont="1" applyBorder="1" applyAlignment="1">
      <alignment horizontal="right" vertical="top"/>
    </xf>
    <xf numFmtId="10" fontId="2" fillId="0" borderId="6" xfId="1" applyNumberFormat="1" applyFont="1" applyBorder="1" applyAlignment="1">
      <alignment vertical="top"/>
    </xf>
    <xf numFmtId="0" fontId="0" fillId="0" borderId="1" xfId="0" applyBorder="1" applyAlignment="1">
      <alignment horizontal="right" vertical="top" wrapText="1"/>
    </xf>
    <xf numFmtId="0" fontId="2" fillId="0" borderId="1" xfId="0" applyFont="1" applyBorder="1" applyAlignment="1">
      <alignment horizontal="right" vertical="top"/>
    </xf>
    <xf numFmtId="0" fontId="2" fillId="0" borderId="1" xfId="0" applyFont="1" applyBorder="1"/>
    <xf numFmtId="0" fontId="1" fillId="2" borderId="1" xfId="0" applyFont="1" applyFill="1" applyBorder="1" applyAlignment="1">
      <alignment vertical="top"/>
    </xf>
    <xf numFmtId="0" fontId="2" fillId="0" borderId="1" xfId="0" applyFont="1" applyBorder="1" applyAlignment="1">
      <alignment horizontal="right"/>
    </xf>
    <xf numFmtId="0" fontId="12" fillId="0" borderId="0" xfId="0" applyFont="1"/>
    <xf numFmtId="0" fontId="0" fillId="7" borderId="1" xfId="0" applyFill="1" applyBorder="1"/>
    <xf numFmtId="0" fontId="0" fillId="8" borderId="1" xfId="0" applyFill="1" applyBorder="1"/>
    <xf numFmtId="0" fontId="0" fillId="8" borderId="1" xfId="0" applyFill="1" applyBorder="1" applyAlignment="1">
      <alignment horizontal="right" vertical="top"/>
    </xf>
    <xf numFmtId="0" fontId="0" fillId="8" borderId="1" xfId="0" applyFill="1" applyBorder="1" applyAlignment="1">
      <alignment vertical="top"/>
    </xf>
    <xf numFmtId="0" fontId="0" fillId="7" borderId="1" xfId="0" applyFill="1" applyBorder="1" applyAlignment="1">
      <alignment vertical="top"/>
    </xf>
    <xf numFmtId="0" fontId="0" fillId="7" borderId="1" xfId="0" quotePrefix="1" applyFill="1" applyBorder="1"/>
    <xf numFmtId="0" fontId="0" fillId="7" borderId="1" xfId="0" applyFill="1" applyBorder="1" applyAlignment="1">
      <alignment horizontal="right"/>
    </xf>
    <xf numFmtId="0" fontId="16" fillId="0" borderId="0" xfId="0" applyFont="1"/>
    <xf numFmtId="0" fontId="0" fillId="6" borderId="0" xfId="0" applyFill="1" applyAlignment="1">
      <alignment vertical="top"/>
    </xf>
    <xf numFmtId="0" fontId="9" fillId="9" borderId="1" xfId="0" applyFont="1" applyFill="1" applyBorder="1" applyAlignment="1">
      <alignment vertical="top"/>
    </xf>
    <xf numFmtId="0" fontId="0" fillId="9" borderId="1" xfId="0" applyFill="1" applyBorder="1" applyAlignment="1">
      <alignment vertical="top"/>
    </xf>
    <xf numFmtId="0" fontId="1" fillId="2" borderId="0" xfId="0" applyFont="1" applyFill="1" applyAlignment="1">
      <alignment horizontal="left"/>
    </xf>
    <xf numFmtId="0" fontId="8" fillId="6" borderId="0" xfId="0" applyFont="1" applyFill="1" applyAlignment="1">
      <alignment vertical="top"/>
    </xf>
    <xf numFmtId="0" fontId="5" fillId="6" borderId="0" xfId="0" applyFont="1" applyFill="1" applyAlignment="1">
      <alignment vertical="top"/>
    </xf>
    <xf numFmtId="0" fontId="4" fillId="6" borderId="0" xfId="0" applyFont="1" applyFill="1" applyAlignment="1">
      <alignment vertical="top"/>
    </xf>
    <xf numFmtId="0" fontId="0" fillId="6" borderId="0" xfId="0" applyFill="1"/>
    <xf numFmtId="0" fontId="7" fillId="6" borderId="0" xfId="0" applyFont="1" applyFill="1"/>
    <xf numFmtId="0" fontId="8" fillId="6" borderId="0" xfId="0" applyFont="1" applyFill="1"/>
    <xf numFmtId="0" fontId="4" fillId="6" borderId="0" xfId="0" applyFont="1" applyFill="1" applyAlignment="1">
      <alignment vertical="top" wrapText="1"/>
    </xf>
    <xf numFmtId="0" fontId="5" fillId="6" borderId="0" xfId="0" applyFont="1" applyFill="1"/>
    <xf numFmtId="0" fontId="2" fillId="6" borderId="0" xfId="0" applyFont="1" applyFill="1"/>
    <xf numFmtId="0" fontId="0" fillId="6" borderId="0" xfId="0" applyFill="1" applyAlignment="1">
      <alignment horizontal="left" vertical="top"/>
    </xf>
    <xf numFmtId="0" fontId="4" fillId="6" borderId="0" xfId="0" applyFont="1" applyFill="1"/>
    <xf numFmtId="0" fontId="11" fillId="6" borderId="0" xfId="0" applyFont="1" applyFill="1"/>
    <xf numFmtId="0" fontId="1" fillId="6" borderId="0" xfId="0" applyFont="1" applyFill="1" applyAlignment="1">
      <alignment vertical="top"/>
    </xf>
    <xf numFmtId="0" fontId="9" fillId="6" borderId="0" xfId="0" applyFont="1" applyFill="1" applyAlignment="1">
      <alignment horizontal="left" vertical="top" wrapText="1"/>
    </xf>
    <xf numFmtId="0" fontId="4" fillId="6" borderId="0" xfId="0" applyFont="1" applyFill="1" applyAlignment="1">
      <alignment horizontal="left" vertical="top"/>
    </xf>
    <xf numFmtId="0" fontId="17" fillId="6" borderId="0" xfId="0" applyFont="1" applyFill="1"/>
    <xf numFmtId="0" fontId="1" fillId="6" borderId="0" xfId="0" applyFont="1" applyFill="1" applyAlignment="1">
      <alignment horizontal="left" vertical="top"/>
    </xf>
    <xf numFmtId="10" fontId="0" fillId="6" borderId="0" xfId="1" applyNumberFormat="1" applyFont="1" applyFill="1" applyBorder="1" applyAlignment="1">
      <alignment vertical="top"/>
    </xf>
    <xf numFmtId="0" fontId="13" fillId="6" borderId="0" xfId="0" applyFont="1" applyFill="1"/>
    <xf numFmtId="10" fontId="2" fillId="6" borderId="0" xfId="1" applyNumberFormat="1" applyFont="1" applyFill="1" applyBorder="1" applyAlignment="1">
      <alignment vertical="top"/>
    </xf>
    <xf numFmtId="0" fontId="14" fillId="6" borderId="0" xfId="0" quotePrefix="1" applyFont="1" applyFill="1"/>
    <xf numFmtId="0" fontId="10" fillId="6" borderId="0" xfId="0" applyFont="1" applyFill="1" applyAlignment="1">
      <alignment horizontal="left" vertical="top" wrapText="1"/>
    </xf>
    <xf numFmtId="0" fontId="2" fillId="6" borderId="0" xfId="0" applyFont="1" applyFill="1" applyAlignment="1">
      <alignment horizontal="left" vertical="top" wrapText="1"/>
    </xf>
    <xf numFmtId="0" fontId="2" fillId="6" borderId="0" xfId="0" applyFont="1" applyFill="1" applyAlignment="1">
      <alignment vertical="top"/>
    </xf>
    <xf numFmtId="0" fontId="10" fillId="6" borderId="0" xfId="0" applyFont="1" applyFill="1" applyAlignment="1">
      <alignment vertical="top"/>
    </xf>
    <xf numFmtId="0" fontId="12" fillId="6" borderId="0" xfId="0" applyFont="1" applyFill="1" applyAlignment="1">
      <alignment vertical="top"/>
    </xf>
    <xf numFmtId="0" fontId="15" fillId="6" borderId="0" xfId="0" applyFont="1" applyFill="1"/>
    <xf numFmtId="0" fontId="0" fillId="6" borderId="0" xfId="0" applyFill="1" applyAlignment="1">
      <alignment horizontal="left"/>
    </xf>
    <xf numFmtId="0" fontId="9" fillId="6" borderId="0" xfId="0" applyFont="1" applyFill="1" applyAlignment="1">
      <alignment vertical="top"/>
    </xf>
    <xf numFmtId="0" fontId="2" fillId="0" borderId="1" xfId="0" applyFont="1" applyBorder="1" applyAlignment="1">
      <alignment horizontal="center" vertical="top"/>
    </xf>
    <xf numFmtId="0" fontId="0" fillId="6" borderId="1" xfId="0" applyFill="1" applyBorder="1"/>
    <xf numFmtId="0" fontId="9" fillId="6" borderId="0" xfId="0" applyFont="1" applyFill="1"/>
    <xf numFmtId="0" fontId="9" fillId="6" borderId="0" xfId="0" applyFont="1" applyFill="1" applyAlignment="1">
      <alignment horizontal="right"/>
    </xf>
    <xf numFmtId="0" fontId="12" fillId="6" borderId="0" xfId="0" applyFont="1" applyFill="1"/>
    <xf numFmtId="9" fontId="9" fillId="6" borderId="0" xfId="1" quotePrefix="1" applyFont="1" applyFill="1" applyAlignment="1">
      <alignment horizontal="left"/>
    </xf>
    <xf numFmtId="0" fontId="12" fillId="3" borderId="1" xfId="0" applyFont="1" applyFill="1" applyBorder="1" applyAlignment="1">
      <alignment vertical="top" wrapText="1"/>
    </xf>
    <xf numFmtId="0" fontId="12" fillId="3" borderId="5" xfId="0" applyFont="1" applyFill="1" applyBorder="1" applyAlignment="1">
      <alignment vertical="top" wrapText="1"/>
    </xf>
    <xf numFmtId="0" fontId="12" fillId="3" borderId="7" xfId="0" applyFont="1" applyFill="1" applyBorder="1" applyAlignment="1">
      <alignment vertical="top" wrapText="1"/>
    </xf>
    <xf numFmtId="0" fontId="9" fillId="6" borderId="5" xfId="0" applyFont="1" applyFill="1" applyBorder="1" applyAlignment="1">
      <alignment horizontal="left" vertical="top"/>
    </xf>
    <xf numFmtId="0" fontId="0" fillId="6" borderId="0" xfId="0" applyFill="1" applyAlignment="1">
      <alignment horizontal="left" vertical="top" wrapText="1"/>
    </xf>
    <xf numFmtId="0" fontId="0" fillId="6" borderId="0" xfId="0" applyFill="1" applyAlignment="1">
      <alignment horizontal="center" vertical="center" wrapText="1"/>
    </xf>
    <xf numFmtId="0" fontId="13" fillId="6" borderId="0" xfId="0" applyFont="1" applyFill="1" applyAlignment="1">
      <alignment vertical="top"/>
    </xf>
    <xf numFmtId="0" fontId="0" fillId="6" borderId="5" xfId="0" applyFill="1" applyBorder="1" applyAlignment="1">
      <alignment vertical="top" wrapText="1"/>
    </xf>
    <xf numFmtId="0" fontId="0" fillId="6" borderId="8" xfId="0" applyFill="1" applyBorder="1" applyAlignment="1">
      <alignment horizontal="left" vertical="top" wrapText="1" indent="1"/>
    </xf>
    <xf numFmtId="0" fontId="0" fillId="6" borderId="6" xfId="0" applyFill="1" applyBorder="1" applyAlignment="1">
      <alignment vertical="top" wrapText="1"/>
    </xf>
    <xf numFmtId="0" fontId="0" fillId="6" borderId="8" xfId="0" applyFill="1" applyBorder="1" applyAlignment="1">
      <alignment horizontal="left" vertical="top"/>
    </xf>
    <xf numFmtId="0" fontId="0" fillId="6" borderId="8" xfId="0" applyFill="1" applyBorder="1" applyAlignment="1">
      <alignment horizontal="left" vertical="top" indent="1"/>
    </xf>
    <xf numFmtId="0" fontId="9" fillId="6" borderId="8" xfId="0" applyFont="1" applyFill="1" applyBorder="1" applyAlignment="1">
      <alignment horizontal="left" vertical="top" indent="1"/>
    </xf>
    <xf numFmtId="0" fontId="9" fillId="0" borderId="0" xfId="0" applyFont="1" applyAlignment="1">
      <alignment horizontal="right" vertical="top" wrapText="1"/>
    </xf>
    <xf numFmtId="0" fontId="9" fillId="6" borderId="6" xfId="0" applyFont="1" applyFill="1" applyBorder="1" applyAlignment="1">
      <alignment horizontal="left" vertical="top" indent="1"/>
    </xf>
    <xf numFmtId="0" fontId="9" fillId="0" borderId="0" xfId="0" applyFont="1"/>
    <xf numFmtId="0" fontId="9" fillId="8" borderId="1" xfId="0" applyFont="1" applyFill="1" applyBorder="1"/>
    <xf numFmtId="0" fontId="9" fillId="4" borderId="5" xfId="0" applyFont="1" applyFill="1" applyBorder="1" applyAlignment="1" applyProtection="1">
      <alignment horizontal="left" vertical="top"/>
      <protection locked="0"/>
    </xf>
    <xf numFmtId="0" fontId="9" fillId="4" borderId="8" xfId="0" applyFont="1" applyFill="1" applyBorder="1" applyAlignment="1" applyProtection="1">
      <alignment horizontal="left" vertical="top"/>
      <protection locked="0"/>
    </xf>
    <xf numFmtId="0" fontId="9" fillId="4" borderId="6" xfId="0" applyFont="1" applyFill="1" applyBorder="1" applyAlignment="1" applyProtection="1">
      <alignment horizontal="left" vertical="top"/>
      <protection locked="0"/>
    </xf>
    <xf numFmtId="0" fontId="9" fillId="4" borderId="14" xfId="0" applyFont="1" applyFill="1" applyBorder="1" applyAlignment="1" applyProtection="1">
      <alignment horizontal="left" vertical="top"/>
      <protection locked="0"/>
    </xf>
    <xf numFmtId="0" fontId="0" fillId="4" borderId="1" xfId="0" applyFill="1" applyBorder="1" applyAlignment="1" applyProtection="1">
      <alignment horizontal="left" vertical="top" wrapText="1"/>
      <protection locked="0"/>
    </xf>
    <xf numFmtId="0" fontId="2" fillId="3" borderId="5"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6" xfId="0" applyFont="1" applyFill="1" applyBorder="1" applyAlignment="1">
      <alignment horizontal="left" vertical="top" wrapText="1"/>
    </xf>
    <xf numFmtId="0" fontId="16" fillId="6" borderId="9" xfId="0" applyFont="1" applyFill="1" applyBorder="1" applyAlignment="1">
      <alignment horizontal="left" vertical="top" wrapText="1" indent="2"/>
    </xf>
    <xf numFmtId="0" fontId="16" fillId="6" borderId="0" xfId="0" applyFont="1" applyFill="1" applyAlignment="1">
      <alignment horizontal="left" vertical="top" wrapText="1" indent="2"/>
    </xf>
    <xf numFmtId="0" fontId="12" fillId="3" borderId="16"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4" xfId="0" applyFont="1" applyFill="1" applyBorder="1" applyAlignment="1">
      <alignment horizontal="left" vertical="top" wrapText="1"/>
    </xf>
    <xf numFmtId="0" fontId="16" fillId="6" borderId="16" xfId="0" applyFont="1" applyFill="1" applyBorder="1" applyAlignment="1">
      <alignment horizontal="left" vertical="top" wrapText="1" indent="2"/>
    </xf>
    <xf numFmtId="0" fontId="16" fillId="6" borderId="13" xfId="0" applyFont="1" applyFill="1" applyBorder="1" applyAlignment="1">
      <alignment horizontal="left" vertical="top" wrapText="1" indent="2"/>
    </xf>
    <xf numFmtId="0" fontId="16" fillId="6" borderId="15" xfId="0" applyFont="1" applyFill="1" applyBorder="1" applyAlignment="1">
      <alignment horizontal="left" vertical="top" wrapText="1" indent="2"/>
    </xf>
    <xf numFmtId="0" fontId="16" fillId="6" borderId="10" xfId="0" applyFont="1" applyFill="1" applyBorder="1" applyAlignment="1">
      <alignment horizontal="left" vertical="top" wrapText="1" indent="2"/>
    </xf>
    <xf numFmtId="0" fontId="16" fillId="6" borderId="11" xfId="0" applyFont="1" applyFill="1" applyBorder="1" applyAlignment="1">
      <alignment horizontal="left" vertical="top" wrapText="1" indent="2"/>
    </xf>
    <xf numFmtId="0" fontId="16" fillId="6" borderId="12" xfId="0" applyFont="1" applyFill="1" applyBorder="1" applyAlignment="1">
      <alignment horizontal="left" vertical="top" wrapText="1" indent="2"/>
    </xf>
    <xf numFmtId="0" fontId="16" fillId="6" borderId="14" xfId="0" applyFont="1" applyFill="1" applyBorder="1" applyAlignment="1">
      <alignment horizontal="left" vertical="top" wrapText="1" indent="2"/>
    </xf>
    <xf numFmtId="0" fontId="2" fillId="3" borderId="1" xfId="0" applyFont="1" applyFill="1" applyBorder="1" applyAlignment="1">
      <alignment horizontal="left" vertical="top" wrapText="1"/>
    </xf>
    <xf numFmtId="0" fontId="1" fillId="2" borderId="2" xfId="0" applyFont="1" applyFill="1" applyBorder="1" applyAlignment="1">
      <alignment horizontal="center" vertical="top"/>
    </xf>
    <xf numFmtId="0" fontId="1" fillId="2" borderId="4" xfId="0" applyFont="1" applyFill="1" applyBorder="1" applyAlignment="1">
      <alignment horizontal="center" vertical="top"/>
    </xf>
    <xf numFmtId="0" fontId="1" fillId="2" borderId="1" xfId="0" applyFont="1" applyFill="1" applyBorder="1" applyAlignment="1">
      <alignment horizontal="center" vertical="top"/>
    </xf>
    <xf numFmtId="0" fontId="2" fillId="3" borderId="1" xfId="0" applyFont="1" applyFill="1" applyBorder="1" applyAlignment="1">
      <alignment vertical="top"/>
    </xf>
    <xf numFmtId="0" fontId="12" fillId="3" borderId="2" xfId="0" applyFont="1" applyFill="1" applyBorder="1" applyAlignment="1">
      <alignment horizontal="left" vertical="top" wrapText="1"/>
    </xf>
    <xf numFmtId="0" fontId="12" fillId="3" borderId="3" xfId="0" applyFont="1" applyFill="1" applyBorder="1" applyAlignment="1">
      <alignment horizontal="left" vertical="top" wrapText="1"/>
    </xf>
    <xf numFmtId="0" fontId="12" fillId="3" borderId="15" xfId="0" applyFont="1" applyFill="1" applyBorder="1" applyAlignment="1">
      <alignment horizontal="left" vertical="top" wrapText="1"/>
    </xf>
    <xf numFmtId="0" fontId="0" fillId="0" borderId="1" xfId="0" applyBorder="1" applyAlignment="1">
      <alignment horizontal="left" vertical="top" wrapText="1"/>
    </xf>
    <xf numFmtId="0" fontId="12" fillId="3" borderId="5" xfId="0" applyFont="1" applyFill="1" applyBorder="1" applyAlignment="1">
      <alignment horizontal="left" vertical="top" wrapText="1"/>
    </xf>
    <xf numFmtId="0" fontId="9" fillId="4" borderId="2" xfId="0" applyFont="1" applyFill="1" applyBorder="1" applyAlignment="1">
      <alignment horizontal="left" vertical="top"/>
    </xf>
    <xf numFmtId="0" fontId="9" fillId="4" borderId="4" xfId="0" applyFont="1" applyFill="1" applyBorder="1" applyAlignment="1">
      <alignment horizontal="left" vertical="top"/>
    </xf>
    <xf numFmtId="0" fontId="1" fillId="2" borderId="1" xfId="0" applyFont="1" applyFill="1" applyBorder="1" applyAlignment="1">
      <alignment horizontal="left" vertical="top"/>
    </xf>
    <xf numFmtId="0" fontId="12"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9" fillId="6" borderId="1" xfId="0" applyFont="1" applyFill="1" applyBorder="1" applyAlignment="1">
      <alignment horizontal="left" vertical="top" wrapText="1"/>
    </xf>
    <xf numFmtId="0" fontId="12" fillId="0" borderId="1" xfId="0" applyFont="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0" fillId="0" borderId="16"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4" xfId="0" applyBorder="1" applyAlignment="1">
      <alignment horizontal="left" vertical="top" wrapText="1"/>
    </xf>
    <xf numFmtId="0" fontId="12" fillId="3" borderId="9" xfId="0" applyFont="1" applyFill="1" applyBorder="1" applyAlignment="1">
      <alignment horizontal="left" vertical="top" wrapText="1"/>
    </xf>
    <xf numFmtId="0" fontId="12" fillId="3" borderId="0" xfId="0" applyFont="1" applyFill="1" applyAlignment="1">
      <alignment horizontal="left" vertical="top" wrapText="1"/>
    </xf>
    <xf numFmtId="0" fontId="12" fillId="3" borderId="10" xfId="0" applyFont="1" applyFill="1" applyBorder="1" applyAlignment="1">
      <alignment horizontal="left" vertical="top" wrapText="1"/>
    </xf>
    <xf numFmtId="0" fontId="12" fillId="3" borderId="11" xfId="0" applyFont="1" applyFill="1" applyBorder="1" applyAlignment="1">
      <alignment horizontal="left" vertical="top" wrapText="1"/>
    </xf>
    <xf numFmtId="0" fontId="12" fillId="3" borderId="12" xfId="0" applyFont="1" applyFill="1" applyBorder="1" applyAlignment="1">
      <alignment horizontal="left" vertical="top" wrapText="1"/>
    </xf>
    <xf numFmtId="0" fontId="12" fillId="3" borderId="14" xfId="0" applyFont="1" applyFill="1"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1" fillId="2" borderId="1" xfId="0" applyFont="1" applyFill="1" applyBorder="1" applyAlignment="1">
      <alignment horizontal="center" vertical="center"/>
    </xf>
    <xf numFmtId="0" fontId="9" fillId="0" borderId="1" xfId="0" applyFont="1" applyBorder="1" applyAlignment="1">
      <alignment horizontal="left" vertical="top" wrapText="1"/>
    </xf>
    <xf numFmtId="0" fontId="9" fillId="0" borderId="1" xfId="0" applyFont="1" applyBorder="1" applyAlignment="1">
      <alignment horizontal="left"/>
    </xf>
    <xf numFmtId="0" fontId="12" fillId="0" borderId="2" xfId="0" applyFont="1" applyBorder="1" applyAlignment="1">
      <alignment horizontal="center" vertical="top"/>
    </xf>
    <xf numFmtId="0" fontId="12" fillId="0" borderId="3" xfId="0" applyFont="1" applyBorder="1" applyAlignment="1">
      <alignment horizontal="center" vertical="top"/>
    </xf>
    <xf numFmtId="0" fontId="12" fillId="0" borderId="4" xfId="0" applyFont="1" applyBorder="1" applyAlignment="1">
      <alignment horizontal="center" vertical="top"/>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xf>
    <xf numFmtId="0" fontId="0" fillId="0" borderId="8" xfId="0" applyBorder="1" applyAlignment="1">
      <alignment horizontal="left" vertical="top"/>
    </xf>
    <xf numFmtId="0" fontId="0" fillId="0" borderId="6" xfId="0" applyBorder="1" applyAlignment="1">
      <alignment horizontal="left" vertical="top"/>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1D317-645F-4C96-BC58-4AC5EFB208E3}">
  <sheetPr codeName="Sheet2"/>
  <dimension ref="B1:H16"/>
  <sheetViews>
    <sheetView tabSelected="1" zoomScaleNormal="100" workbookViewId="0">
      <pane ySplit="3" topLeftCell="A4" activePane="bottomLeft" state="frozen"/>
      <selection pane="bottomLeft"/>
    </sheetView>
  </sheetViews>
  <sheetFormatPr defaultColWidth="8.81640625" defaultRowHeight="14.5" x14ac:dyDescent="0.35"/>
  <cols>
    <col min="1" max="1" width="1.81640625" style="45" customWidth="1"/>
    <col min="2" max="2" width="14.36328125" style="45" customWidth="1"/>
    <col min="3" max="3" width="93.6328125" style="45" customWidth="1"/>
    <col min="4" max="16384" width="8.81640625" style="45"/>
  </cols>
  <sheetData>
    <row r="1" spans="2:8" s="10" customFormat="1" x14ac:dyDescent="0.35"/>
    <row r="2" spans="2:8" s="10" customFormat="1" x14ac:dyDescent="0.35">
      <c r="B2" s="2" t="s">
        <v>231</v>
      </c>
    </row>
    <row r="3" spans="2:8" s="10" customFormat="1" x14ac:dyDescent="0.35"/>
    <row r="4" spans="2:8" x14ac:dyDescent="0.35">
      <c r="C4" s="49"/>
      <c r="D4" s="50"/>
    </row>
    <row r="5" spans="2:8" ht="29" x14ac:dyDescent="0.35">
      <c r="B5" s="20" t="s">
        <v>28</v>
      </c>
      <c r="C5" s="25" t="s">
        <v>213</v>
      </c>
      <c r="F5" s="51"/>
      <c r="H5" s="49"/>
    </row>
    <row r="6" spans="2:8" x14ac:dyDescent="0.35">
      <c r="C6" s="90"/>
      <c r="D6" s="50"/>
    </row>
    <row r="7" spans="2:8" ht="72.5" x14ac:dyDescent="0.35">
      <c r="B7" s="20" t="s">
        <v>29</v>
      </c>
      <c r="C7" s="14" t="s">
        <v>202</v>
      </c>
      <c r="D7" s="51"/>
    </row>
    <row r="8" spans="2:8" x14ac:dyDescent="0.35">
      <c r="C8" s="49"/>
      <c r="D8" s="50"/>
    </row>
    <row r="9" spans="2:8" x14ac:dyDescent="0.35">
      <c r="B9" s="7" t="s">
        <v>201</v>
      </c>
      <c r="C9" s="6"/>
    </row>
    <row r="10" spans="2:8" x14ac:dyDescent="0.35">
      <c r="C10" s="49"/>
      <c r="D10" s="50"/>
    </row>
    <row r="11" spans="2:8" x14ac:dyDescent="0.35">
      <c r="B11" s="11" t="s">
        <v>9</v>
      </c>
      <c r="C11" s="11" t="s">
        <v>10</v>
      </c>
    </row>
    <row r="12" spans="2:8" ht="29" x14ac:dyDescent="0.35">
      <c r="B12" s="21" t="s">
        <v>26</v>
      </c>
      <c r="C12" s="25" t="s">
        <v>221</v>
      </c>
      <c r="D12" s="50"/>
    </row>
    <row r="13" spans="2:8" ht="29" x14ac:dyDescent="0.35">
      <c r="B13" s="21" t="s">
        <v>69</v>
      </c>
      <c r="C13" s="25" t="s">
        <v>214</v>
      </c>
      <c r="D13" s="50"/>
    </row>
    <row r="14" spans="2:8" ht="43.5" x14ac:dyDescent="0.35">
      <c r="B14" s="21" t="s">
        <v>11</v>
      </c>
      <c r="C14" s="25" t="s">
        <v>92</v>
      </c>
    </row>
    <row r="16" spans="2:8" x14ac:dyDescent="0.35">
      <c r="B16" s="49"/>
    </row>
  </sheetData>
  <sheetProtection sheet="1" objects="1" scenarios="1"/>
  <hyperlinks>
    <hyperlink ref="B12" location="'How to use'!A1" display="How to use" xr:uid="{6BB1D18C-BD5E-4BF2-AF85-78889615B888}"/>
    <hyperlink ref="B14" location="Questionnaire!A1" display="Questionnaire" xr:uid="{0801CF00-49FB-490A-A978-C37EAB47684B}"/>
    <hyperlink ref="B13" location="'Score summary'!A1" display="Score summary" xr:uid="{1FECA284-42F9-4055-84B3-3C65E714E25D}"/>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77E14-811E-4FA6-ABE2-9BF3FF801AB3}">
  <sheetPr codeName="Sheet3"/>
  <dimension ref="B1:D41"/>
  <sheetViews>
    <sheetView zoomScaleNormal="100" workbookViewId="0">
      <pane ySplit="3" topLeftCell="A4" activePane="bottomLeft" state="frozen"/>
      <selection pane="bottomLeft"/>
    </sheetView>
  </sheetViews>
  <sheetFormatPr defaultColWidth="8.81640625" defaultRowHeight="14.5" x14ac:dyDescent="0.35"/>
  <cols>
    <col min="1" max="1" width="1.81640625" style="52" customWidth="1"/>
    <col min="2" max="2" width="23.54296875" style="52" customWidth="1"/>
    <col min="3" max="3" width="97" style="52" bestFit="1" customWidth="1"/>
    <col min="4" max="4" width="59.54296875" style="52" customWidth="1"/>
    <col min="5" max="16384" width="8.81640625" style="52"/>
  </cols>
  <sheetData>
    <row r="1" spans="2:4" s="1" customFormat="1" x14ac:dyDescent="0.35"/>
    <row r="2" spans="2:4" s="1" customFormat="1" x14ac:dyDescent="0.35">
      <c r="B2" s="2" t="s">
        <v>25</v>
      </c>
    </row>
    <row r="3" spans="2:4" s="1" customFormat="1" x14ac:dyDescent="0.35"/>
    <row r="5" spans="2:4" ht="14.5" customHeight="1" x14ac:dyDescent="0.35">
      <c r="B5" s="135" t="s">
        <v>105</v>
      </c>
      <c r="C5" s="91" t="s">
        <v>204</v>
      </c>
      <c r="D5" s="51"/>
    </row>
    <row r="6" spans="2:4" x14ac:dyDescent="0.35">
      <c r="B6" s="135"/>
      <c r="C6" s="92" t="s">
        <v>109</v>
      </c>
      <c r="D6" s="51"/>
    </row>
    <row r="7" spans="2:4" x14ac:dyDescent="0.35">
      <c r="B7" s="135"/>
      <c r="C7" s="92" t="s">
        <v>110</v>
      </c>
      <c r="D7" s="51"/>
    </row>
    <row r="8" spans="2:4" ht="29" x14ac:dyDescent="0.35">
      <c r="B8" s="135"/>
      <c r="C8" s="93" t="s">
        <v>111</v>
      </c>
      <c r="D8" s="51"/>
    </row>
    <row r="10" spans="2:4" x14ac:dyDescent="0.35">
      <c r="B10" s="135" t="s">
        <v>25</v>
      </c>
      <c r="C10" s="87" t="s">
        <v>94</v>
      </c>
      <c r="D10" s="53"/>
    </row>
    <row r="11" spans="2:4" x14ac:dyDescent="0.35">
      <c r="B11" s="135"/>
      <c r="C11" s="94"/>
      <c r="D11" s="53"/>
    </row>
    <row r="12" spans="2:4" x14ac:dyDescent="0.35">
      <c r="B12" s="135"/>
      <c r="C12" s="94" t="s">
        <v>52</v>
      </c>
      <c r="D12" s="53"/>
    </row>
    <row r="13" spans="2:4" x14ac:dyDescent="0.35">
      <c r="B13" s="135"/>
      <c r="C13" s="95" t="s">
        <v>78</v>
      </c>
    </row>
    <row r="14" spans="2:4" x14ac:dyDescent="0.35">
      <c r="B14" s="135"/>
      <c r="C14" s="95" t="s">
        <v>79</v>
      </c>
    </row>
    <row r="15" spans="2:4" x14ac:dyDescent="0.35">
      <c r="B15" s="135"/>
      <c r="C15" s="94"/>
    </row>
    <row r="16" spans="2:4" x14ac:dyDescent="0.35">
      <c r="B16" s="135"/>
      <c r="C16" s="94" t="s">
        <v>27</v>
      </c>
    </row>
    <row r="17" spans="2:4" x14ac:dyDescent="0.35">
      <c r="B17" s="135"/>
      <c r="C17" s="95" t="s">
        <v>80</v>
      </c>
    </row>
    <row r="18" spans="2:4" x14ac:dyDescent="0.35">
      <c r="B18" s="135"/>
      <c r="C18" s="95" t="s">
        <v>86</v>
      </c>
    </row>
    <row r="19" spans="2:4" x14ac:dyDescent="0.35">
      <c r="B19" s="135"/>
      <c r="C19" s="95" t="s">
        <v>106</v>
      </c>
    </row>
    <row r="20" spans="2:4" x14ac:dyDescent="0.35">
      <c r="B20" s="135"/>
      <c r="C20" s="96" t="s">
        <v>207</v>
      </c>
    </row>
    <row r="21" spans="2:4" x14ac:dyDescent="0.35">
      <c r="B21" s="135"/>
      <c r="C21" s="94"/>
    </row>
    <row r="22" spans="2:4" x14ac:dyDescent="0.35">
      <c r="B22" s="135"/>
      <c r="C22" s="94" t="s">
        <v>64</v>
      </c>
    </row>
    <row r="23" spans="2:4" x14ac:dyDescent="0.35">
      <c r="B23" s="135"/>
      <c r="C23" s="98" t="s">
        <v>215</v>
      </c>
      <c r="D23" s="54"/>
    </row>
    <row r="25" spans="2:4" ht="14.5" customHeight="1" x14ac:dyDescent="0.35">
      <c r="B25" s="121" t="s">
        <v>32</v>
      </c>
      <c r="C25" s="136" t="s">
        <v>220</v>
      </c>
      <c r="D25" s="54"/>
    </row>
    <row r="26" spans="2:4" x14ac:dyDescent="0.35">
      <c r="B26" s="121"/>
      <c r="C26" s="136"/>
      <c r="D26" s="50"/>
    </row>
    <row r="27" spans="2:4" x14ac:dyDescent="0.35">
      <c r="B27" s="121"/>
      <c r="C27" s="136"/>
    </row>
    <row r="28" spans="2:4" x14ac:dyDescent="0.35">
      <c r="B28" s="121"/>
      <c r="C28" s="136"/>
    </row>
    <row r="29" spans="2:4" x14ac:dyDescent="0.35">
      <c r="B29" s="121"/>
      <c r="C29" s="136"/>
      <c r="D29" s="55"/>
    </row>
    <row r="30" spans="2:4" x14ac:dyDescent="0.35">
      <c r="B30" s="121"/>
      <c r="C30" s="136"/>
      <c r="D30" s="56"/>
    </row>
    <row r="31" spans="2:4" x14ac:dyDescent="0.35">
      <c r="B31" s="121"/>
      <c r="C31" s="136"/>
    </row>
    <row r="32" spans="2:4" x14ac:dyDescent="0.35">
      <c r="B32" s="121"/>
      <c r="C32" s="136"/>
    </row>
    <row r="33" spans="2:3" x14ac:dyDescent="0.35">
      <c r="B33" s="121"/>
      <c r="C33" s="136"/>
    </row>
    <row r="34" spans="2:3" x14ac:dyDescent="0.35">
      <c r="B34" s="121"/>
      <c r="C34" s="136"/>
    </row>
    <row r="35" spans="2:3" x14ac:dyDescent="0.35">
      <c r="B35" s="121"/>
      <c r="C35" s="136"/>
    </row>
    <row r="36" spans="2:3" x14ac:dyDescent="0.35">
      <c r="B36" s="121"/>
      <c r="C36" s="136"/>
    </row>
    <row r="37" spans="2:3" x14ac:dyDescent="0.35">
      <c r="B37" s="121"/>
      <c r="C37" s="136"/>
    </row>
    <row r="38" spans="2:3" x14ac:dyDescent="0.35">
      <c r="B38" s="121"/>
      <c r="C38" s="136"/>
    </row>
    <row r="39" spans="2:3" x14ac:dyDescent="0.35">
      <c r="B39" s="121"/>
      <c r="C39" s="136"/>
    </row>
    <row r="40" spans="2:3" x14ac:dyDescent="0.35">
      <c r="B40" s="121"/>
      <c r="C40" s="136"/>
    </row>
    <row r="41" spans="2:3" x14ac:dyDescent="0.35">
      <c r="B41" s="121"/>
      <c r="C41" s="136"/>
    </row>
  </sheetData>
  <sheetProtection sheet="1" objects="1" scenarios="1"/>
  <mergeCells count="4">
    <mergeCell ref="B10:B23"/>
    <mergeCell ref="C25:C41"/>
    <mergeCell ref="B25:B41"/>
    <mergeCell ref="B5:B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030C1-6B36-418D-8E81-B43C0E2A469B}">
  <sheetPr codeName="Sheet4"/>
  <dimension ref="B1:M51"/>
  <sheetViews>
    <sheetView workbookViewId="0">
      <pane ySplit="3" topLeftCell="A4" activePane="bottomLeft" state="frozen"/>
      <selection pane="bottomLeft"/>
    </sheetView>
  </sheetViews>
  <sheetFormatPr defaultColWidth="8.81640625" defaultRowHeight="14.5" x14ac:dyDescent="0.35"/>
  <cols>
    <col min="1" max="1" width="1.81640625" style="52" customWidth="1"/>
    <col min="2" max="2" width="29.81640625" style="52" customWidth="1"/>
    <col min="3" max="7" width="13.90625" style="52" customWidth="1"/>
    <col min="8" max="16384" width="8.81640625" style="52"/>
  </cols>
  <sheetData>
    <row r="1" spans="2:13" s="1" customFormat="1" x14ac:dyDescent="0.35"/>
    <row r="2" spans="2:13" s="1" customFormat="1" x14ac:dyDescent="0.35">
      <c r="B2" s="2" t="s">
        <v>8</v>
      </c>
    </row>
    <row r="3" spans="2:13" s="1" customFormat="1" x14ac:dyDescent="0.35"/>
    <row r="5" spans="2:13" x14ac:dyDescent="0.35">
      <c r="B5" s="57" t="s">
        <v>70</v>
      </c>
      <c r="C5" s="23"/>
    </row>
    <row r="6" spans="2:13" x14ac:dyDescent="0.35">
      <c r="B6" s="57"/>
      <c r="C6" s="56"/>
    </row>
    <row r="7" spans="2:13" x14ac:dyDescent="0.35">
      <c r="B7" s="138" t="s">
        <v>10</v>
      </c>
      <c r="C7" s="139"/>
      <c r="D7" s="139"/>
      <c r="E7" s="139"/>
      <c r="F7" s="139"/>
      <c r="G7" s="140"/>
      <c r="H7" s="138" t="s">
        <v>68</v>
      </c>
      <c r="I7" s="139"/>
      <c r="J7" s="139"/>
      <c r="K7" s="139"/>
      <c r="L7" s="140"/>
    </row>
    <row r="8" spans="2:13" x14ac:dyDescent="0.35">
      <c r="B8" s="135" t="s">
        <v>65</v>
      </c>
      <c r="C8" s="141"/>
      <c r="D8" s="141"/>
      <c r="E8" s="141"/>
      <c r="F8" s="141"/>
      <c r="G8" s="142"/>
      <c r="H8" s="158" t="str">
        <f>IF(LEN(Questionnaire!E12)=0,"",Questionnaire!E12)</f>
        <v/>
      </c>
      <c r="I8" s="159"/>
      <c r="J8" s="159"/>
      <c r="K8" s="159"/>
      <c r="L8" s="160"/>
    </row>
    <row r="9" spans="2:13" x14ac:dyDescent="0.35">
      <c r="B9" s="126" t="s">
        <v>203</v>
      </c>
      <c r="C9" s="127"/>
      <c r="D9" s="127"/>
      <c r="E9" s="127"/>
      <c r="F9" s="127"/>
      <c r="G9" s="113"/>
      <c r="H9" s="158" t="str">
        <f>IF(LEN(Questionnaire!E13)=0,"",Questionnaire!E13)</f>
        <v/>
      </c>
      <c r="I9" s="159"/>
      <c r="J9" s="159"/>
      <c r="K9" s="159"/>
      <c r="L9" s="160"/>
    </row>
    <row r="10" spans="2:13" x14ac:dyDescent="0.35">
      <c r="B10" s="126" t="s">
        <v>205</v>
      </c>
      <c r="C10" s="127"/>
      <c r="D10" s="127"/>
      <c r="E10" s="127"/>
      <c r="F10" s="127"/>
      <c r="G10" s="113"/>
      <c r="H10" s="158" t="str">
        <f>IF(LEN(Questionnaire!E14)=0,"",Questionnaire!E14)</f>
        <v/>
      </c>
      <c r="I10" s="159"/>
      <c r="J10" s="159"/>
      <c r="K10" s="159"/>
      <c r="L10" s="160"/>
      <c r="M10" s="59"/>
    </row>
    <row r="11" spans="2:13" ht="14.5" customHeight="1" x14ac:dyDescent="0.35">
      <c r="B11" s="111" t="s">
        <v>210</v>
      </c>
      <c r="C11" s="112"/>
      <c r="D11" s="112"/>
      <c r="E11" s="112"/>
      <c r="F11" s="112"/>
      <c r="G11" s="128"/>
      <c r="H11" s="143" t="str" cm="1">
        <f t="array" ref="H11">_xlfn.TEXTJOIN(", ", TRUE,
    IFERROR(_xlfn._xlws.FILTER(Questionnaire!B16:B23, Questionnaire!E16:E23="Yes"), ""),
    IF(Questionnaire!E24&lt;&gt;"", Questionnaire!E24, "")
)</f>
        <v/>
      </c>
      <c r="I11" s="144"/>
      <c r="J11" s="144"/>
      <c r="K11" s="144"/>
      <c r="L11" s="145"/>
    </row>
    <row r="12" spans="2:13" x14ac:dyDescent="0.35">
      <c r="B12" s="152"/>
      <c r="C12" s="153"/>
      <c r="D12" s="153"/>
      <c r="E12" s="153"/>
      <c r="F12" s="153"/>
      <c r="G12" s="154"/>
      <c r="H12" s="146"/>
      <c r="I12" s="147"/>
      <c r="J12" s="147"/>
      <c r="K12" s="147"/>
      <c r="L12" s="148"/>
    </row>
    <row r="13" spans="2:13" x14ac:dyDescent="0.35">
      <c r="B13" s="152"/>
      <c r="C13" s="153"/>
      <c r="D13" s="153"/>
      <c r="E13" s="153"/>
      <c r="F13" s="153"/>
      <c r="G13" s="154"/>
      <c r="H13" s="146"/>
      <c r="I13" s="147"/>
      <c r="J13" s="147"/>
      <c r="K13" s="147"/>
      <c r="L13" s="148"/>
    </row>
    <row r="14" spans="2:13" x14ac:dyDescent="0.35">
      <c r="B14" s="152"/>
      <c r="C14" s="153"/>
      <c r="D14" s="153"/>
      <c r="E14" s="153"/>
      <c r="F14" s="153"/>
      <c r="G14" s="154"/>
      <c r="H14" s="146"/>
      <c r="I14" s="147"/>
      <c r="J14" s="147"/>
      <c r="K14" s="147"/>
      <c r="L14" s="148"/>
    </row>
    <row r="15" spans="2:13" x14ac:dyDescent="0.35">
      <c r="B15" s="152"/>
      <c r="C15" s="153"/>
      <c r="D15" s="153"/>
      <c r="E15" s="153"/>
      <c r="F15" s="153"/>
      <c r="G15" s="154"/>
      <c r="H15" s="146"/>
      <c r="I15" s="147"/>
      <c r="J15" s="147"/>
      <c r="K15" s="147"/>
      <c r="L15" s="148"/>
    </row>
    <row r="16" spans="2:13" x14ac:dyDescent="0.35">
      <c r="B16" s="152"/>
      <c r="C16" s="153"/>
      <c r="D16" s="153"/>
      <c r="E16" s="153"/>
      <c r="F16" s="153"/>
      <c r="G16" s="154"/>
      <c r="H16" s="146"/>
      <c r="I16" s="147"/>
      <c r="J16" s="147"/>
      <c r="K16" s="147"/>
      <c r="L16" s="148"/>
    </row>
    <row r="17" spans="2:12" x14ac:dyDescent="0.35">
      <c r="B17" s="152"/>
      <c r="C17" s="153"/>
      <c r="D17" s="153"/>
      <c r="E17" s="153"/>
      <c r="F17" s="153"/>
      <c r="G17" s="154"/>
      <c r="H17" s="146"/>
      <c r="I17" s="147"/>
      <c r="J17" s="147"/>
      <c r="K17" s="147"/>
      <c r="L17" s="148"/>
    </row>
    <row r="18" spans="2:12" x14ac:dyDescent="0.35">
      <c r="B18" s="152"/>
      <c r="C18" s="153"/>
      <c r="D18" s="153"/>
      <c r="E18" s="153"/>
      <c r="F18" s="153"/>
      <c r="G18" s="154"/>
      <c r="H18" s="146"/>
      <c r="I18" s="147"/>
      <c r="J18" s="147"/>
      <c r="K18" s="147"/>
      <c r="L18" s="148"/>
    </row>
    <row r="19" spans="2:12" x14ac:dyDescent="0.35">
      <c r="B19" s="152"/>
      <c r="C19" s="153"/>
      <c r="D19" s="153"/>
      <c r="E19" s="153"/>
      <c r="F19" s="153"/>
      <c r="G19" s="154"/>
      <c r="H19" s="146"/>
      <c r="I19" s="147"/>
      <c r="J19" s="147"/>
      <c r="K19" s="147"/>
      <c r="L19" s="148"/>
    </row>
    <row r="20" spans="2:12" x14ac:dyDescent="0.35">
      <c r="B20" s="152"/>
      <c r="C20" s="153"/>
      <c r="D20" s="153"/>
      <c r="E20" s="153"/>
      <c r="F20" s="153"/>
      <c r="G20" s="154"/>
      <c r="H20" s="146"/>
      <c r="I20" s="147"/>
      <c r="J20" s="147"/>
      <c r="K20" s="147"/>
      <c r="L20" s="148"/>
    </row>
    <row r="21" spans="2:12" x14ac:dyDescent="0.35">
      <c r="B21" s="152"/>
      <c r="C21" s="153"/>
      <c r="D21" s="153"/>
      <c r="E21" s="153"/>
      <c r="F21" s="153"/>
      <c r="G21" s="154"/>
      <c r="H21" s="146"/>
      <c r="I21" s="147"/>
      <c r="J21" s="147"/>
      <c r="K21" s="147"/>
      <c r="L21" s="148"/>
    </row>
    <row r="22" spans="2:12" x14ac:dyDescent="0.35">
      <c r="B22" s="152"/>
      <c r="C22" s="153"/>
      <c r="D22" s="153"/>
      <c r="E22" s="153"/>
      <c r="F22" s="153"/>
      <c r="G22" s="154"/>
      <c r="H22" s="146"/>
      <c r="I22" s="147"/>
      <c r="J22" s="147"/>
      <c r="K22" s="147"/>
      <c r="L22" s="148"/>
    </row>
    <row r="23" spans="2:12" x14ac:dyDescent="0.35">
      <c r="B23" s="155"/>
      <c r="C23" s="156"/>
      <c r="D23" s="156"/>
      <c r="E23" s="156"/>
      <c r="F23" s="156"/>
      <c r="G23" s="157"/>
      <c r="H23" s="149"/>
      <c r="I23" s="150"/>
      <c r="J23" s="150"/>
      <c r="K23" s="150"/>
      <c r="L23" s="151"/>
    </row>
    <row r="24" spans="2:12" ht="14.5" customHeight="1" x14ac:dyDescent="0.35">
      <c r="B24" s="134" t="s">
        <v>211</v>
      </c>
      <c r="C24" s="134"/>
      <c r="D24" s="134"/>
      <c r="E24" s="134"/>
      <c r="F24" s="134"/>
      <c r="G24" s="134"/>
      <c r="H24" s="129" t="str" cm="1">
        <f t="array" ref="H24">_xlfn.TEXTJOIN(", ", TRUE,
    IFERROR(_xlfn._xlws.FILTER(Questionnaire!B26:B28, Questionnaire!E26:E28="Yes"), ""),
    IF(Questionnaire!E29&lt;&gt;"", Questionnaire!E29, "")
)</f>
        <v/>
      </c>
      <c r="I24" s="129"/>
      <c r="J24" s="129"/>
      <c r="K24" s="129"/>
      <c r="L24" s="129"/>
    </row>
    <row r="25" spans="2:12" x14ac:dyDescent="0.35">
      <c r="B25" s="134"/>
      <c r="C25" s="134"/>
      <c r="D25" s="134"/>
      <c r="E25" s="134"/>
      <c r="F25" s="134"/>
      <c r="G25" s="134"/>
      <c r="H25" s="129"/>
      <c r="I25" s="129"/>
      <c r="J25" s="129"/>
      <c r="K25" s="129"/>
      <c r="L25" s="129"/>
    </row>
    <row r="26" spans="2:12" x14ac:dyDescent="0.35">
      <c r="B26" s="57"/>
      <c r="C26" s="56"/>
    </row>
    <row r="27" spans="2:12" ht="15.5" x14ac:dyDescent="0.35">
      <c r="B27" s="36" t="s">
        <v>95</v>
      </c>
      <c r="C27" s="70"/>
      <c r="D27" s="70"/>
      <c r="E27" s="58"/>
      <c r="F27" s="58"/>
      <c r="G27" s="58"/>
      <c r="H27" s="58"/>
      <c r="I27" s="58"/>
      <c r="J27" s="60"/>
    </row>
    <row r="28" spans="2:12" x14ac:dyDescent="0.35">
      <c r="B28" s="57"/>
      <c r="C28" s="56"/>
    </row>
    <row r="29" spans="2:12" ht="15.5" x14ac:dyDescent="0.35">
      <c r="B29" s="133" t="s">
        <v>87</v>
      </c>
      <c r="C29" s="133"/>
      <c r="D29" s="133"/>
      <c r="E29" s="34" t="s">
        <v>88</v>
      </c>
      <c r="F29" s="61"/>
      <c r="G29" s="61"/>
      <c r="H29" s="58"/>
      <c r="I29" s="58"/>
      <c r="J29" s="60"/>
    </row>
    <row r="30" spans="2:12" ht="15.5" x14ac:dyDescent="0.35">
      <c r="B30" s="137" t="s">
        <v>97</v>
      </c>
      <c r="C30" s="137"/>
      <c r="D30" s="137"/>
      <c r="E30" s="25">
        <f>COUNTA(Questionnaire!C39:C44)+COUNTA(Questionnaire!C49:C52)+COUNTA(Questionnaire!C57:C64)+COUNTA(Questionnaire!C69:C76)+COUNTA(Questionnaire!C81:C92)</f>
        <v>38</v>
      </c>
      <c r="F30" s="62"/>
      <c r="G30" s="62"/>
      <c r="H30" s="63"/>
      <c r="I30" s="58"/>
      <c r="J30" s="64"/>
    </row>
    <row r="31" spans="2:12" ht="15.5" x14ac:dyDescent="0.35">
      <c r="B31" s="137" t="s">
        <v>100</v>
      </c>
      <c r="C31" s="137"/>
      <c r="D31" s="137"/>
      <c r="E31" s="25">
        <f>COUNTIF(Questionnaire!E39:E44,"Not applicable")+COUNTIF(Questionnaire!E49:E52,"Not applicable")+COUNTIF(Questionnaire!E57:E64,"Not applicable")+COUNTIF(Questionnaire!E69:E76, "Not applicable")+COUNTIF(Questionnaire!E81:E92,"Not applicable")</f>
        <v>0</v>
      </c>
      <c r="F31" s="62"/>
      <c r="G31" s="62"/>
      <c r="H31" s="63"/>
      <c r="I31" s="58"/>
      <c r="J31" s="64"/>
    </row>
    <row r="32" spans="2:12" ht="15.5" x14ac:dyDescent="0.35">
      <c r="B32" s="137" t="s">
        <v>96</v>
      </c>
      <c r="C32" s="137"/>
      <c r="D32" s="137"/>
      <c r="E32" s="25">
        <f>E30-E31</f>
        <v>38</v>
      </c>
      <c r="F32" s="62"/>
      <c r="G32" s="62"/>
      <c r="H32" s="63"/>
      <c r="I32" s="58"/>
      <c r="J32" s="64"/>
    </row>
    <row r="33" spans="2:10" x14ac:dyDescent="0.35">
      <c r="B33" s="57"/>
      <c r="C33" s="56"/>
    </row>
    <row r="34" spans="2:10" ht="15.5" x14ac:dyDescent="0.35">
      <c r="B34" s="36" t="s">
        <v>219</v>
      </c>
      <c r="C34" s="71"/>
      <c r="D34" s="71"/>
      <c r="E34" s="58"/>
      <c r="F34" s="58"/>
      <c r="G34" s="58"/>
      <c r="H34" s="58"/>
      <c r="I34" s="58"/>
      <c r="J34" s="60"/>
    </row>
    <row r="35" spans="2:10" x14ac:dyDescent="0.35">
      <c r="B35" s="57"/>
      <c r="C35" s="56"/>
    </row>
    <row r="36" spans="2:10" x14ac:dyDescent="0.35">
      <c r="B36" s="99" t="s">
        <v>212</v>
      </c>
      <c r="C36" s="26">
        <f>E45</f>
        <v>0</v>
      </c>
      <c r="D36" s="19"/>
    </row>
    <row r="37" spans="2:10" x14ac:dyDescent="0.35">
      <c r="B37" s="57"/>
      <c r="C37" s="56"/>
    </row>
    <row r="38" spans="2:10" x14ac:dyDescent="0.35">
      <c r="B38" s="44" t="s">
        <v>216</v>
      </c>
      <c r="C38" s="54"/>
      <c r="D38" s="53"/>
      <c r="E38" s="56"/>
      <c r="F38" s="56"/>
      <c r="G38" s="56"/>
    </row>
    <row r="39" spans="2:10" s="58" customFormat="1" x14ac:dyDescent="0.35">
      <c r="B39" s="24" t="s">
        <v>16</v>
      </c>
      <c r="C39" s="24" t="s">
        <v>50</v>
      </c>
      <c r="D39" s="24" t="s">
        <v>30</v>
      </c>
      <c r="E39" s="24" t="s">
        <v>62</v>
      </c>
      <c r="F39" s="65"/>
      <c r="G39" s="65"/>
    </row>
    <row r="40" spans="2:10" x14ac:dyDescent="0.35">
      <c r="B40" s="84" t="s">
        <v>17</v>
      </c>
      <c r="C40" s="4">
        <f>'Scoring - Do not edit'!H25</f>
        <v>28</v>
      </c>
      <c r="D40" s="18">
        <f>'Scoring - Do not edit'!J25</f>
        <v>0</v>
      </c>
      <c r="E40" s="13">
        <f t="shared" ref="E40:E45" si="0">IFERROR(D40/C40,0)</f>
        <v>0</v>
      </c>
      <c r="F40" s="66"/>
      <c r="G40" s="66"/>
    </row>
    <row r="41" spans="2:10" x14ac:dyDescent="0.35">
      <c r="B41" s="84" t="s">
        <v>103</v>
      </c>
      <c r="C41" s="4">
        <f>'Scoring - Do not edit'!H30</f>
        <v>8</v>
      </c>
      <c r="D41" s="18">
        <f>'Scoring - Do not edit'!J30</f>
        <v>0</v>
      </c>
      <c r="E41" s="13">
        <f t="shared" si="0"/>
        <v>0</v>
      </c>
      <c r="F41" s="66"/>
      <c r="G41" s="66"/>
    </row>
    <row r="42" spans="2:10" x14ac:dyDescent="0.35">
      <c r="B42" s="85" t="s">
        <v>181</v>
      </c>
      <c r="C42" s="4">
        <f>'Scoring - Do not edit'!H39</f>
        <v>16</v>
      </c>
      <c r="D42" s="18">
        <f>'Scoring - Do not edit'!J39</f>
        <v>0</v>
      </c>
      <c r="E42" s="13">
        <f t="shared" si="0"/>
        <v>0</v>
      </c>
      <c r="F42" s="66"/>
      <c r="G42" s="66"/>
      <c r="H42" s="67"/>
    </row>
    <row r="43" spans="2:10" x14ac:dyDescent="0.35">
      <c r="B43" s="85" t="s">
        <v>182</v>
      </c>
      <c r="C43" s="4">
        <f>'Scoring - Do not edit'!H48</f>
        <v>8</v>
      </c>
      <c r="D43" s="18">
        <f>'Scoring - Do not edit'!J48</f>
        <v>0</v>
      </c>
      <c r="E43" s="13">
        <f t="shared" si="0"/>
        <v>0</v>
      </c>
      <c r="F43" s="66"/>
      <c r="G43" s="66"/>
      <c r="H43" s="67"/>
    </row>
    <row r="44" spans="2:10" ht="15" thickBot="1" x14ac:dyDescent="0.4">
      <c r="B44" s="86" t="s">
        <v>183</v>
      </c>
      <c r="C44" s="15">
        <f>'Scoring - Do not edit'!H61</f>
        <v>12</v>
      </c>
      <c r="D44" s="22">
        <f>'Scoring - Do not edit'!J61</f>
        <v>0</v>
      </c>
      <c r="E44" s="16">
        <f t="shared" si="0"/>
        <v>0</v>
      </c>
      <c r="F44" s="66"/>
      <c r="G44" s="66"/>
      <c r="I44" s="45"/>
    </row>
    <row r="45" spans="2:10" x14ac:dyDescent="0.35">
      <c r="B45" s="27" t="s">
        <v>18</v>
      </c>
      <c r="C45" s="28">
        <f>'Scoring - Do not edit'!H62</f>
        <v>72</v>
      </c>
      <c r="D45" s="29">
        <f>'Scoring - Do not edit'!J62</f>
        <v>0</v>
      </c>
      <c r="E45" s="30">
        <f t="shared" si="0"/>
        <v>0</v>
      </c>
      <c r="F45" s="68"/>
      <c r="G45" s="68"/>
    </row>
    <row r="46" spans="2:10" x14ac:dyDescent="0.35">
      <c r="B46" s="44" t="s">
        <v>101</v>
      </c>
      <c r="C46"/>
      <c r="D46"/>
      <c r="E46"/>
      <c r="I46" s="69"/>
    </row>
    <row r="47" spans="2:10" x14ac:dyDescent="0.35">
      <c r="B47" s="57"/>
      <c r="C47" s="56"/>
    </row>
    <row r="48" spans="2:10" x14ac:dyDescent="0.35">
      <c r="B48" s="3" t="s">
        <v>72</v>
      </c>
    </row>
    <row r="49" spans="2:3" x14ac:dyDescent="0.35">
      <c r="B49" s="57"/>
      <c r="C49" s="56"/>
    </row>
    <row r="50" spans="2:3" x14ac:dyDescent="0.35">
      <c r="B50" s="52" t="s">
        <v>73</v>
      </c>
    </row>
    <row r="51" spans="2:3" x14ac:dyDescent="0.35">
      <c r="B51" s="80" t="s">
        <v>217</v>
      </c>
    </row>
  </sheetData>
  <sheetProtection sheet="1"/>
  <mergeCells count="16">
    <mergeCell ref="H24:L25"/>
    <mergeCell ref="B24:G25"/>
    <mergeCell ref="B31:D31"/>
    <mergeCell ref="B32:D32"/>
    <mergeCell ref="B7:G7"/>
    <mergeCell ref="B8:G8"/>
    <mergeCell ref="B9:G9"/>
    <mergeCell ref="B10:G10"/>
    <mergeCell ref="B29:D29"/>
    <mergeCell ref="B30:D30"/>
    <mergeCell ref="H11:L23"/>
    <mergeCell ref="B11:G23"/>
    <mergeCell ref="H7:L7"/>
    <mergeCell ref="H8:L8"/>
    <mergeCell ref="H9:L9"/>
    <mergeCell ref="H10:L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B8D76-1C98-4C71-A578-C65D4D6357AC}">
  <sheetPr codeName="Sheet5"/>
  <dimension ref="A1:J97"/>
  <sheetViews>
    <sheetView zoomScaleNormal="100" workbookViewId="0">
      <pane ySplit="3" topLeftCell="A4" activePane="bottomLeft" state="frozen"/>
      <selection pane="bottomLeft"/>
    </sheetView>
  </sheetViews>
  <sheetFormatPr defaultColWidth="8.81640625" defaultRowHeight="14.5" x14ac:dyDescent="0.35"/>
  <cols>
    <col min="1" max="1" width="1.81640625" style="45" customWidth="1"/>
    <col min="2" max="2" width="20.54296875" style="45" customWidth="1"/>
    <col min="3" max="3" width="5.453125" style="45" customWidth="1"/>
    <col min="4" max="4" width="82.453125" style="45" customWidth="1"/>
    <col min="5" max="5" width="39.1796875" style="45" customWidth="1"/>
    <col min="6" max="6" width="12" style="45" customWidth="1"/>
    <col min="7" max="7" width="8.81640625" style="45" customWidth="1"/>
    <col min="8" max="8" width="8.6328125" style="45" customWidth="1"/>
    <col min="9" max="9" width="10.6328125" style="45" customWidth="1"/>
    <col min="10" max="10" width="30.90625" style="45" bestFit="1" customWidth="1"/>
    <col min="11" max="13" width="19.453125" style="45" customWidth="1"/>
    <col min="14" max="16384" width="8.81640625" style="45"/>
  </cols>
  <sheetData>
    <row r="1" spans="2:6" s="10" customFormat="1" x14ac:dyDescent="0.35"/>
    <row r="2" spans="2:6" s="10" customFormat="1" x14ac:dyDescent="0.35">
      <c r="B2" s="48" t="s">
        <v>11</v>
      </c>
    </row>
    <row r="3" spans="2:6" s="10" customFormat="1" x14ac:dyDescent="0.35"/>
    <row r="5" spans="2:6" x14ac:dyDescent="0.35">
      <c r="B5" s="74" t="s">
        <v>232</v>
      </c>
    </row>
    <row r="7" spans="2:6" x14ac:dyDescent="0.35">
      <c r="B7" s="11" t="s">
        <v>34</v>
      </c>
      <c r="C7" s="131" t="s">
        <v>51</v>
      </c>
      <c r="D7" s="132"/>
      <c r="E7" s="6"/>
    </row>
    <row r="9" spans="2:6" x14ac:dyDescent="0.35">
      <c r="B9" s="57" t="s">
        <v>24</v>
      </c>
      <c r="C9" s="52"/>
    </row>
    <row r="11" spans="2:6" x14ac:dyDescent="0.35">
      <c r="B11" s="133" t="s">
        <v>12</v>
      </c>
      <c r="C11" s="133"/>
      <c r="D11" s="133"/>
      <c r="E11" s="24" t="s">
        <v>13</v>
      </c>
    </row>
    <row r="12" spans="2:6" x14ac:dyDescent="0.35">
      <c r="B12" s="134" t="s">
        <v>63</v>
      </c>
      <c r="C12" s="134"/>
      <c r="D12" s="134"/>
      <c r="E12" s="101"/>
    </row>
    <row r="13" spans="2:6" x14ac:dyDescent="0.35">
      <c r="B13" s="130" t="s">
        <v>188</v>
      </c>
      <c r="C13" s="130"/>
      <c r="D13" s="130"/>
      <c r="E13" s="101"/>
      <c r="F13" s="51"/>
    </row>
    <row r="14" spans="2:6" ht="29" customHeight="1" x14ac:dyDescent="0.35">
      <c r="B14" s="130" t="s">
        <v>189</v>
      </c>
      <c r="C14" s="130"/>
      <c r="D14" s="130"/>
      <c r="E14" s="101"/>
      <c r="F14" s="51"/>
    </row>
    <row r="15" spans="2:6" x14ac:dyDescent="0.35">
      <c r="B15" s="126" t="s">
        <v>222</v>
      </c>
      <c r="C15" s="127"/>
      <c r="D15" s="127"/>
      <c r="E15" s="128"/>
      <c r="F15" s="51"/>
    </row>
    <row r="16" spans="2:6" x14ac:dyDescent="0.35">
      <c r="B16" s="109" t="s">
        <v>190</v>
      </c>
      <c r="C16" s="110"/>
      <c r="D16" s="110"/>
      <c r="E16" s="101"/>
      <c r="F16" s="73"/>
    </row>
    <row r="17" spans="2:6" x14ac:dyDescent="0.35">
      <c r="B17" s="109" t="s">
        <v>191</v>
      </c>
      <c r="C17" s="110"/>
      <c r="D17" s="110"/>
      <c r="E17" s="102"/>
      <c r="F17" s="51"/>
    </row>
    <row r="18" spans="2:6" x14ac:dyDescent="0.35">
      <c r="B18" s="109" t="s">
        <v>192</v>
      </c>
      <c r="C18" s="110"/>
      <c r="D18" s="110"/>
      <c r="E18" s="102"/>
      <c r="F18" s="73"/>
    </row>
    <row r="19" spans="2:6" x14ac:dyDescent="0.35">
      <c r="B19" s="109" t="s">
        <v>193</v>
      </c>
      <c r="C19" s="110"/>
      <c r="D19" s="117"/>
      <c r="E19" s="102"/>
      <c r="F19" s="73"/>
    </row>
    <row r="20" spans="2:6" x14ac:dyDescent="0.35">
      <c r="B20" s="109" t="s">
        <v>194</v>
      </c>
      <c r="C20" s="110"/>
      <c r="D20" s="117"/>
      <c r="E20" s="102"/>
      <c r="F20" s="73"/>
    </row>
    <row r="21" spans="2:6" x14ac:dyDescent="0.35">
      <c r="B21" s="109" t="s">
        <v>195</v>
      </c>
      <c r="C21" s="110"/>
      <c r="D21" s="110"/>
      <c r="E21" s="102"/>
      <c r="F21" s="73"/>
    </row>
    <row r="22" spans="2:6" x14ac:dyDescent="0.35">
      <c r="B22" s="109" t="s">
        <v>196</v>
      </c>
      <c r="C22" s="110"/>
      <c r="D22" s="110"/>
      <c r="E22" s="102"/>
      <c r="F22" s="73"/>
    </row>
    <row r="23" spans="2:6" x14ac:dyDescent="0.35">
      <c r="B23" s="109" t="s">
        <v>197</v>
      </c>
      <c r="C23" s="110"/>
      <c r="D23" s="110"/>
      <c r="E23" s="102"/>
      <c r="F23" s="73"/>
    </row>
    <row r="24" spans="2:6" x14ac:dyDescent="0.35">
      <c r="B24" s="118" t="s">
        <v>77</v>
      </c>
      <c r="C24" s="119"/>
      <c r="D24" s="119"/>
      <c r="E24" s="103"/>
      <c r="F24" s="73"/>
    </row>
    <row r="25" spans="2:6" ht="14.5" customHeight="1" x14ac:dyDescent="0.35">
      <c r="B25" s="111" t="s">
        <v>223</v>
      </c>
      <c r="C25" s="112"/>
      <c r="D25" s="112"/>
      <c r="E25" s="113"/>
      <c r="F25" s="73"/>
    </row>
    <row r="26" spans="2:6" ht="14.5" customHeight="1" x14ac:dyDescent="0.35">
      <c r="B26" s="114" t="s">
        <v>198</v>
      </c>
      <c r="C26" s="115"/>
      <c r="D26" s="116"/>
      <c r="E26" s="101"/>
      <c r="F26" s="73"/>
    </row>
    <row r="27" spans="2:6" ht="14.5" customHeight="1" x14ac:dyDescent="0.35">
      <c r="B27" s="109" t="s">
        <v>199</v>
      </c>
      <c r="C27" s="110"/>
      <c r="D27" s="117"/>
      <c r="E27" s="102"/>
      <c r="F27" s="73"/>
    </row>
    <row r="28" spans="2:6" x14ac:dyDescent="0.35">
      <c r="B28" s="109" t="s">
        <v>200</v>
      </c>
      <c r="C28" s="110"/>
      <c r="D28" s="117"/>
      <c r="E28" s="102"/>
      <c r="F28" s="73"/>
    </row>
    <row r="29" spans="2:6" x14ac:dyDescent="0.35">
      <c r="B29" s="118" t="s">
        <v>77</v>
      </c>
      <c r="C29" s="119"/>
      <c r="D29" s="120"/>
      <c r="E29" s="104"/>
      <c r="F29" s="73"/>
    </row>
    <row r="31" spans="2:6" x14ac:dyDescent="0.35">
      <c r="B31" s="57" t="s">
        <v>71</v>
      </c>
      <c r="D31" s="71"/>
      <c r="F31" s="71"/>
    </row>
    <row r="33" spans="2:10" x14ac:dyDescent="0.35">
      <c r="B33" s="122" t="s">
        <v>66</v>
      </c>
      <c r="C33" s="123"/>
      <c r="D33" s="124" t="s">
        <v>10</v>
      </c>
      <c r="E33" s="124"/>
    </row>
    <row r="34" spans="2:10" ht="29" customHeight="1" x14ac:dyDescent="0.35">
      <c r="B34" s="125" t="s">
        <v>107</v>
      </c>
      <c r="C34" s="125"/>
      <c r="D34" s="129" t="s">
        <v>108</v>
      </c>
      <c r="E34" s="129"/>
    </row>
    <row r="36" spans="2:10" x14ac:dyDescent="0.35">
      <c r="B36" s="74" t="s">
        <v>33</v>
      </c>
      <c r="E36" s="50"/>
    </row>
    <row r="38" spans="2:10" x14ac:dyDescent="0.35">
      <c r="B38" s="11" t="s">
        <v>14</v>
      </c>
      <c r="C38" s="11" t="s">
        <v>15</v>
      </c>
      <c r="D38" s="11" t="s">
        <v>0</v>
      </c>
      <c r="E38" s="11" t="s">
        <v>3</v>
      </c>
      <c r="F38" s="11" t="s">
        <v>35</v>
      </c>
      <c r="I38" s="50"/>
    </row>
    <row r="39" spans="2:10" ht="13.5" customHeight="1" x14ac:dyDescent="0.35">
      <c r="B39" s="9" t="s">
        <v>113</v>
      </c>
      <c r="C39" s="14" t="s">
        <v>36</v>
      </c>
      <c r="D39" s="14" t="str">
        <f>VLOOKUP(C39,'Data - Do not edit'!$B$11:$C$1048576,2,0)</f>
        <v>What % of workers (includes on-roll, off-roll, casual labour) across all your sites are women?</v>
      </c>
      <c r="E39" s="105"/>
      <c r="F39" s="17">
        <v>3</v>
      </c>
      <c r="G39" s="51"/>
      <c r="H39" s="52"/>
      <c r="I39" s="50"/>
    </row>
    <row r="40" spans="2:10" x14ac:dyDescent="0.35">
      <c r="B40" s="106" t="s">
        <v>114</v>
      </c>
      <c r="C40" s="14" t="s">
        <v>74</v>
      </c>
      <c r="D40" s="14" t="str">
        <f>VLOOKUP(C40,'Data - Do not edit'!$B$11:$C$1048576,2,0)</f>
        <v>Do women work in skilled roles in at least 10% of all your sites?</v>
      </c>
      <c r="E40" s="105"/>
      <c r="F40" s="17">
        <v>2</v>
      </c>
      <c r="G40" s="50"/>
      <c r="I40" s="50"/>
    </row>
    <row r="41" spans="2:10" x14ac:dyDescent="0.35">
      <c r="B41" s="107"/>
      <c r="C41" s="14" t="s">
        <v>147</v>
      </c>
      <c r="D41" s="14" t="str">
        <f>VLOOKUP(C41,'Data - Do not edit'!$B$11:$C$1048576,2,0)</f>
        <v>Do women work in skilled roles in at least 30% of all your sites?</v>
      </c>
      <c r="E41" s="105"/>
      <c r="F41" s="17">
        <v>2</v>
      </c>
      <c r="G41" s="50"/>
      <c r="I41" s="50"/>
    </row>
    <row r="42" spans="2:10" x14ac:dyDescent="0.35">
      <c r="B42" s="107"/>
      <c r="C42" s="14" t="s">
        <v>148</v>
      </c>
      <c r="D42" s="14" t="str">
        <f>VLOOKUP(C42,'Data - Do not edit'!$B$11:$C$1048576,2,0)</f>
        <v>Do women work in supervisory roles in at least 10% of all your sites?</v>
      </c>
      <c r="E42" s="105"/>
      <c r="F42" s="17">
        <v>2</v>
      </c>
      <c r="G42" s="50"/>
      <c r="I42" s="50"/>
    </row>
    <row r="43" spans="2:10" x14ac:dyDescent="0.35">
      <c r="B43" s="108"/>
      <c r="C43" s="14" t="s">
        <v>149</v>
      </c>
      <c r="D43" s="14" t="str">
        <f>VLOOKUP(C43,'Data - Do not edit'!$B$11:$C$1048576,2,0)</f>
        <v>Do women represent at least 10% of your total skilled trade workforce?</v>
      </c>
      <c r="E43" s="105"/>
      <c r="F43" s="17">
        <v>2</v>
      </c>
      <c r="G43" s="50"/>
      <c r="I43" s="50"/>
    </row>
    <row r="44" spans="2:10" ht="29" x14ac:dyDescent="0.35">
      <c r="B44" s="9" t="s">
        <v>115</v>
      </c>
      <c r="C44" s="14" t="s">
        <v>112</v>
      </c>
      <c r="D44" s="14" t="str">
        <f>VLOOKUP(C44,'Data - Do not edit'!$B$11:$C$1048576,2,0)</f>
        <v>What % of workers (includes on-roll, off-roll, casual labour) across all your sites have an active labour card?</v>
      </c>
      <c r="E44" s="105"/>
      <c r="F44" s="17">
        <v>2</v>
      </c>
      <c r="G44" s="50"/>
      <c r="I44" s="50"/>
    </row>
    <row r="45" spans="2:10" x14ac:dyDescent="0.35">
      <c r="I45" s="50"/>
      <c r="J45" s="50"/>
    </row>
    <row r="46" spans="2:10" x14ac:dyDescent="0.35">
      <c r="B46" s="72" t="s">
        <v>116</v>
      </c>
    </row>
    <row r="48" spans="2:10" x14ac:dyDescent="0.35">
      <c r="B48" s="11" t="s">
        <v>14</v>
      </c>
      <c r="C48" s="11" t="s">
        <v>15</v>
      </c>
      <c r="D48" s="11" t="s">
        <v>0</v>
      </c>
      <c r="E48" s="11" t="s">
        <v>3</v>
      </c>
      <c r="F48" s="11" t="s">
        <v>35</v>
      </c>
    </row>
    <row r="49" spans="1:7" ht="29" x14ac:dyDescent="0.35">
      <c r="B49" s="121" t="s">
        <v>118</v>
      </c>
      <c r="C49" s="14" t="s">
        <v>37</v>
      </c>
      <c r="D49" s="25" t="str">
        <f>VLOOKUP(C49,'Data - Do not edit'!$B$11:$C$1048576,2,0)</f>
        <v>Do you collect/ maintain data on worker attendance by gender in weekly progress reports for all your sites?</v>
      </c>
      <c r="E49" s="105"/>
      <c r="F49" s="17">
        <v>2</v>
      </c>
    </row>
    <row r="50" spans="1:7" ht="43.5" x14ac:dyDescent="0.35">
      <c r="B50" s="121"/>
      <c r="C50" s="14" t="s">
        <v>38</v>
      </c>
      <c r="D50" s="25" t="str">
        <f>VLOOKUP(C50,'Data - Do not edit'!$B$11:$C$1048576,2,0)</f>
        <v>Do you include non-binding gender diversity expectations (e.g., reasonable efforts towards 10% diversity) in your contracts? [Select 'Not applicable' if you do not have formal contractors/ sub-contractors for construction work on any of your sites]</v>
      </c>
      <c r="E50" s="105"/>
      <c r="F50" s="17">
        <v>2</v>
      </c>
    </row>
    <row r="51" spans="1:7" x14ac:dyDescent="0.35">
      <c r="B51" s="121"/>
      <c r="C51" s="14" t="s">
        <v>39</v>
      </c>
      <c r="D51" s="25" t="str">
        <f>VLOOKUP(C51,'Data - Do not edit'!$B$11:$C$1048576,2,0)</f>
        <v>Have you mandated/ taken a gender diversity target (e.g., 25%) for all your sites?</v>
      </c>
      <c r="E51" s="105"/>
      <c r="F51" s="17">
        <v>2</v>
      </c>
      <c r="G51" s="51"/>
    </row>
    <row r="52" spans="1:7" ht="43.5" x14ac:dyDescent="0.35">
      <c r="B52" s="121"/>
      <c r="C52" s="14" t="s">
        <v>40</v>
      </c>
      <c r="D52" s="25" t="str">
        <f>VLOOKUP(C52,'Data - Do not edit'!$B$11:$C$1048576,2,0)</f>
        <v>Do you assign a defined weightage (e.g., 5%) to gender diversity when awarding contracts? [Select 'Not applicable' if you do not have formal contractors/ sub-contractors for construction work on any of your sites]</v>
      </c>
      <c r="E52" s="105"/>
      <c r="F52" s="17">
        <v>2</v>
      </c>
    </row>
    <row r="53" spans="1:7" x14ac:dyDescent="0.35">
      <c r="C53" s="88"/>
      <c r="D53" s="62"/>
      <c r="E53" s="89"/>
      <c r="F53" s="89"/>
    </row>
    <row r="54" spans="1:7" x14ac:dyDescent="0.35">
      <c r="B54" s="72" t="s">
        <v>117</v>
      </c>
      <c r="C54" s="88"/>
      <c r="D54" s="62"/>
      <c r="E54" s="89"/>
      <c r="F54" s="89"/>
    </row>
    <row r="55" spans="1:7" x14ac:dyDescent="0.35">
      <c r="C55" s="88"/>
      <c r="D55" s="62"/>
      <c r="E55" s="89"/>
      <c r="F55" s="89"/>
    </row>
    <row r="56" spans="1:7" x14ac:dyDescent="0.35">
      <c r="A56" s="6"/>
      <c r="B56" s="11" t="s">
        <v>14</v>
      </c>
      <c r="C56" s="11" t="s">
        <v>15</v>
      </c>
      <c r="D56" s="11" t="s">
        <v>0</v>
      </c>
      <c r="E56" s="11" t="s">
        <v>3</v>
      </c>
      <c r="F56" s="11" t="s">
        <v>35</v>
      </c>
    </row>
    <row r="57" spans="1:7" x14ac:dyDescent="0.35">
      <c r="B57" s="121" t="s">
        <v>119</v>
      </c>
      <c r="C57" s="14" t="s">
        <v>41</v>
      </c>
      <c r="D57" s="25" t="str">
        <f>VLOOKUP(C57,'Data - Do not edit'!$B$11:$C$1048576,2,0)</f>
        <v>Do all your sites display minimum wage and overtime rate information by skill level?</v>
      </c>
      <c r="E57" s="105"/>
      <c r="F57" s="17">
        <v>2</v>
      </c>
    </row>
    <row r="58" spans="1:7" ht="29" x14ac:dyDescent="0.35">
      <c r="B58" s="121"/>
      <c r="C58" s="14" t="s">
        <v>42</v>
      </c>
      <c r="D58" s="25" t="str">
        <f>VLOOKUP(C58,'Data - Do not edit'!$B$11:$C$1048576,2,0)</f>
        <v>Do all your sites maintain records of daily attendance and wage payment (e.g., UPI screenshots, signed wage slips) for all workers?*</v>
      </c>
      <c r="E58" s="105"/>
      <c r="F58" s="17">
        <v>2</v>
      </c>
    </row>
    <row r="59" spans="1:7" ht="29" x14ac:dyDescent="0.35">
      <c r="B59" s="121"/>
      <c r="C59" s="14" t="s">
        <v>43</v>
      </c>
      <c r="D59" s="25" t="str">
        <f>VLOOKUP(C59,'Data - Do not edit'!$B$11:$C$1048576,2,0)</f>
        <v>In the last quarter, have all your sites conducted an audit of attendance and wage payment records to check minimum wage and overtime rate compliance?</v>
      </c>
      <c r="E59" s="105"/>
      <c r="F59" s="17">
        <v>2</v>
      </c>
    </row>
    <row r="60" spans="1:7" ht="29" x14ac:dyDescent="0.35">
      <c r="B60" s="121"/>
      <c r="C60" s="14" t="s">
        <v>44</v>
      </c>
      <c r="D60" s="25" t="str">
        <f>VLOOKUP(C60,'Data - Do not edit'!$B$11:$C$1048576,2,0)</f>
        <v>In the last quarter, have all your sites conducted an audit of wage payment records to check for any gender-based wage gap for same roles?</v>
      </c>
      <c r="E60" s="105"/>
      <c r="F60" s="17">
        <v>2</v>
      </c>
    </row>
    <row r="61" spans="1:7" ht="29" x14ac:dyDescent="0.35">
      <c r="B61" s="106" t="s">
        <v>120</v>
      </c>
      <c r="C61" s="14" t="s">
        <v>45</v>
      </c>
      <c r="D61" s="25" t="str">
        <f>VLOOKUP(C61,'Data - Do not edit'!$B$11:$C$1048576,2,0)</f>
        <v>Do all your sites maintain photocopies of at least one government-issued identity proof for all workers?</v>
      </c>
      <c r="E61" s="105"/>
      <c r="F61" s="17">
        <v>2</v>
      </c>
    </row>
    <row r="62" spans="1:7" x14ac:dyDescent="0.35">
      <c r="B62" s="107"/>
      <c r="C62" s="14" t="s">
        <v>46</v>
      </c>
      <c r="D62" s="25" t="str">
        <f>VLOOKUP(C62,'Data - Do not edit'!$B$11:$C$1048576,2,0)</f>
        <v>Do all your sites provide 1-day weekly off to all workers?</v>
      </c>
      <c r="E62" s="105"/>
      <c r="F62" s="17">
        <v>2</v>
      </c>
    </row>
    <row r="63" spans="1:7" ht="29" x14ac:dyDescent="0.35">
      <c r="B63" s="107"/>
      <c r="C63" s="14" t="s">
        <v>47</v>
      </c>
      <c r="D63" s="25" t="str">
        <f>VLOOKUP(C63,'Data - Do not edit'!$B$11:$C$1048576,2,0)</f>
        <v>Do all your sites provide written job contracts with all necessary details (e.g., simple language covering salary, duration, benefits) to all workers?</v>
      </c>
      <c r="E63" s="105"/>
      <c r="F63" s="17">
        <v>2</v>
      </c>
    </row>
    <row r="64" spans="1:7" x14ac:dyDescent="0.35">
      <c r="B64" s="108"/>
      <c r="C64" s="14" t="s">
        <v>48</v>
      </c>
      <c r="D64" s="25" t="str">
        <f>VLOOKUP(C64,'Data - Do not edit'!$B$11:$C$1048576,2,0)</f>
        <v xml:space="preserve">Is at least 20% of your entire on-site workforce hired on payroll (on-roll, off-roll)? </v>
      </c>
      <c r="E64" s="105"/>
      <c r="F64" s="17">
        <v>2</v>
      </c>
    </row>
    <row r="65" spans="1:7" x14ac:dyDescent="0.35">
      <c r="C65" s="88"/>
      <c r="D65" s="62"/>
      <c r="E65" s="89"/>
      <c r="F65" s="89"/>
    </row>
    <row r="66" spans="1:7" x14ac:dyDescent="0.35">
      <c r="B66" s="72" t="s">
        <v>121</v>
      </c>
      <c r="C66" s="88"/>
      <c r="D66" s="62"/>
      <c r="E66" s="89"/>
      <c r="F66" s="89"/>
    </row>
    <row r="67" spans="1:7" x14ac:dyDescent="0.35">
      <c r="C67" s="88"/>
      <c r="D67" s="62"/>
      <c r="E67" s="89"/>
      <c r="F67" s="89"/>
    </row>
    <row r="68" spans="1:7" x14ac:dyDescent="0.35">
      <c r="A68" s="6"/>
      <c r="B68" s="11" t="s">
        <v>14</v>
      </c>
      <c r="C68" s="11" t="s">
        <v>15</v>
      </c>
      <c r="D68" s="11" t="s">
        <v>0</v>
      </c>
      <c r="E68" s="11" t="s">
        <v>3</v>
      </c>
      <c r="F68" s="11" t="s">
        <v>35</v>
      </c>
    </row>
    <row r="69" spans="1:7" x14ac:dyDescent="0.35">
      <c r="B69" s="106" t="s">
        <v>122</v>
      </c>
      <c r="C69" s="14" t="s">
        <v>53</v>
      </c>
      <c r="D69" s="25" t="str">
        <f>VLOOKUP(C69,'Data - Do not edit'!$B$11:$C$1048576,2,0)</f>
        <v>Do all your sites display posters encouraging male workers to refer their spouses for work?</v>
      </c>
      <c r="E69" s="105"/>
      <c r="F69" s="17">
        <v>1</v>
      </c>
    </row>
    <row r="70" spans="1:7" ht="29" x14ac:dyDescent="0.35">
      <c r="B70" s="107"/>
      <c r="C70" s="14" t="s">
        <v>54</v>
      </c>
      <c r="D70" s="25" t="str">
        <f>VLOOKUP(C70,'Data - Do not edit'!$B$11:$C$1048576,2,0)</f>
        <v>Do all your sites share written guidelines with hiring partners (e.g., sub-contractors) to provide a minimum share of women workers (e.g., 20% or 10 women) in unskilled roles?</v>
      </c>
      <c r="E70" s="105"/>
      <c r="F70" s="17">
        <v>1</v>
      </c>
    </row>
    <row r="71" spans="1:7" ht="29" x14ac:dyDescent="0.35">
      <c r="B71" s="107"/>
      <c r="C71" s="14" t="s">
        <v>57</v>
      </c>
      <c r="D71" s="14" t="str">
        <f>VLOOKUP(C71,'Data - Do not edit'!$B$11:$C$1048576,2,0)</f>
        <v>Do all your sites share written guidelines with hiring partners (e.g., sub-contractors) to provide a minimum share of women workers (e.g., 10% or 5 women) in any skilled role (e.g., tiling)?</v>
      </c>
      <c r="E71" s="105"/>
      <c r="F71" s="17">
        <v>1</v>
      </c>
      <c r="G71" s="50"/>
    </row>
    <row r="72" spans="1:7" ht="29" x14ac:dyDescent="0.35">
      <c r="B72" s="108"/>
      <c r="C72" s="14" t="s">
        <v>58</v>
      </c>
      <c r="D72" s="14" t="str">
        <f>VLOOKUP(C72,'Data - Do not edit'!$B$11:$C$1048576,2,0)</f>
        <v>Do all your sites have a formal on-the-job skilling pathway for women to help them progress into skilled roles?</v>
      </c>
      <c r="E72" s="105"/>
      <c r="F72" s="17">
        <v>1</v>
      </c>
    </row>
    <row r="73" spans="1:7" ht="29" x14ac:dyDescent="0.35">
      <c r="B73" s="106" t="s">
        <v>187</v>
      </c>
      <c r="C73" s="14" t="s">
        <v>55</v>
      </c>
      <c r="D73" s="14" t="str">
        <f>VLOOKUP(C73,'Data - Do not edit'!$B$11:$C$1048576,2,0)</f>
        <v>Do all your sites conduct a mandatory induction session for workers, covering workplace facilities, wages, grievance-redressal mechanisms, and a safety briefing?</v>
      </c>
      <c r="E73" s="105"/>
      <c r="F73" s="17">
        <v>1</v>
      </c>
    </row>
    <row r="74" spans="1:7" ht="29" x14ac:dyDescent="0.35">
      <c r="B74" s="107"/>
      <c r="C74" s="14" t="s">
        <v>56</v>
      </c>
      <c r="D74" s="14" t="str">
        <f>VLOOKUP(C74,'Data - Do not edit'!$B$11:$C$1048576,2,0)</f>
        <v>In the last six months, have all your sites conducted at least one labour card awareness session for workers?</v>
      </c>
      <c r="E74" s="105"/>
      <c r="F74" s="17">
        <v>1</v>
      </c>
    </row>
    <row r="75" spans="1:7" ht="29" x14ac:dyDescent="0.35">
      <c r="B75" s="107"/>
      <c r="C75" s="14" t="s">
        <v>59</v>
      </c>
      <c r="D75" s="14" t="str">
        <f>VLOOKUP(C75,'Data - Do not edit'!$B$11:$C$1048576,2,0)</f>
        <v>Do all your sites conduct a separate induction session for women workers, covering women-centric facilities and support?</v>
      </c>
      <c r="E75" s="105"/>
      <c r="F75" s="17">
        <v>1</v>
      </c>
    </row>
    <row r="76" spans="1:7" ht="29" x14ac:dyDescent="0.35">
      <c r="B76" s="108"/>
      <c r="C76" s="14" t="s">
        <v>60</v>
      </c>
      <c r="D76" s="14" t="str">
        <f>VLOOKUP(C76,'Data - Do not edit'!$B$11:$C$1048576,2,0)</f>
        <v>In the last six months, have you organised/ facilitated labour card registration drives in at least 20% of all your sites?</v>
      </c>
      <c r="E76" s="105"/>
      <c r="F76" s="17">
        <v>1</v>
      </c>
    </row>
    <row r="78" spans="1:7" x14ac:dyDescent="0.35">
      <c r="B78" s="72" t="s">
        <v>123</v>
      </c>
    </row>
    <row r="80" spans="1:7" x14ac:dyDescent="0.35">
      <c r="B80" s="11" t="s">
        <v>14</v>
      </c>
      <c r="C80" s="11" t="s">
        <v>15</v>
      </c>
      <c r="D80" s="11" t="s">
        <v>0</v>
      </c>
      <c r="E80" s="11" t="s">
        <v>3</v>
      </c>
      <c r="F80" s="11" t="s">
        <v>35</v>
      </c>
    </row>
    <row r="81" spans="2:6" ht="29" x14ac:dyDescent="0.35">
      <c r="B81" s="106" t="s">
        <v>124</v>
      </c>
      <c r="C81" s="14" t="s">
        <v>131</v>
      </c>
      <c r="D81" s="14" t="str">
        <f>VLOOKUP(C81,'Data - Do not edit'!$B$11:$C$1048576,2,0)</f>
        <v>Do all your sites provide accommodation for migrant workers? [Select 'Not applicable' if you do not employ migrant workers who require accommodation]</v>
      </c>
      <c r="E81" s="105"/>
      <c r="F81" s="17">
        <v>1</v>
      </c>
    </row>
    <row r="82" spans="2:6" ht="43.5" x14ac:dyDescent="0.35">
      <c r="B82" s="107"/>
      <c r="C82" s="14" t="s">
        <v>132</v>
      </c>
      <c r="D82" s="14" t="str">
        <f>VLOOKUP(C82,'Data - Do not edit'!$B$11:$C$1048576,2,0)</f>
        <v>Do all your sites provide transport for migrant workers whose accommodation is more than 1 km from the site? [Select 'Not applicable' if you do not employ migrant workers who require accommodation]</v>
      </c>
      <c r="E82" s="105"/>
      <c r="F82" s="17">
        <v>1</v>
      </c>
    </row>
    <row r="83" spans="2:6" ht="43.5" x14ac:dyDescent="0.35">
      <c r="B83" s="107"/>
      <c r="C83" s="14" t="s">
        <v>133</v>
      </c>
      <c r="D83" s="14" t="str">
        <f>VLOOKUP(C83,'Data - Do not edit'!$B$11:$C$1048576,2,0)</f>
        <v>In the last quarter, have all your sites verified that accommodation has functional facilities (e.g., toilets), via on-site audits and/ or time-stamped, geo-tagged photos submitted by contractors? [Select 'Not applicable' if you do not employ migrant workers who require accommodation]</v>
      </c>
      <c r="E83" s="105"/>
      <c r="F83" s="17">
        <v>1</v>
      </c>
    </row>
    <row r="84" spans="2:6" ht="43.5" x14ac:dyDescent="0.35">
      <c r="B84" s="108"/>
      <c r="C84" s="14" t="s">
        <v>134</v>
      </c>
      <c r="D84" s="14" t="str">
        <f>VLOOKUP(C84,'Data - Do not edit'!$B$11:$C$1048576,2,0)</f>
        <v>Do all your sites provide separate, private accommodation for migrant women workers and workers with families? [Select 'Not applicable' if you do not employ migrant workers who require accommodation]</v>
      </c>
      <c r="E84" s="105"/>
      <c r="F84" s="17">
        <v>1</v>
      </c>
    </row>
    <row r="85" spans="2:6" x14ac:dyDescent="0.35">
      <c r="B85" s="106" t="s">
        <v>125</v>
      </c>
      <c r="C85" s="14" t="s">
        <v>135</v>
      </c>
      <c r="D85" s="14" t="str">
        <f>VLOOKUP(C85,'Data - Do not edit'!$B$11:$C$1048576,2,0)</f>
        <v>Do all your sites provide shaded rest areas for workers?</v>
      </c>
      <c r="E85" s="105"/>
      <c r="F85" s="17">
        <v>1</v>
      </c>
    </row>
    <row r="86" spans="2:6" x14ac:dyDescent="0.35">
      <c r="B86" s="107"/>
      <c r="C86" s="14" t="s">
        <v>136</v>
      </c>
      <c r="D86" s="14" t="str">
        <f>VLOOKUP(C86,'Data - Do not edit'!$B$11:$C$1048576,2,0)</f>
        <v>Do all your sites have at least one lockable, functional toilet for every 25 workers?</v>
      </c>
      <c r="E86" s="105"/>
      <c r="F86" s="17">
        <v>1</v>
      </c>
    </row>
    <row r="87" spans="2:6" x14ac:dyDescent="0.35">
      <c r="B87" s="107"/>
      <c r="C87" s="14" t="s">
        <v>137</v>
      </c>
      <c r="D87" s="14" t="str">
        <f>VLOOKUP(C87,'Data - Do not edit'!$B$11:$C$1048576,2,0)</f>
        <v>Do all your sites have separate toilets for women?</v>
      </c>
      <c r="E87" s="105"/>
      <c r="F87" s="17">
        <v>1</v>
      </c>
    </row>
    <row r="88" spans="2:6" x14ac:dyDescent="0.35">
      <c r="B88" s="108"/>
      <c r="C88" s="14" t="s">
        <v>138</v>
      </c>
      <c r="D88" s="14" t="str">
        <f>VLOOKUP(C88,'Data - Do not edit'!$B$11:$C$1048576,2,0)</f>
        <v>Do all your sites provide crèche facilities?</v>
      </c>
      <c r="E88" s="105"/>
      <c r="F88" s="17">
        <v>1</v>
      </c>
    </row>
    <row r="89" spans="2:6" x14ac:dyDescent="0.35">
      <c r="B89" s="106" t="s">
        <v>126</v>
      </c>
      <c r="C89" s="14" t="s">
        <v>139</v>
      </c>
      <c r="D89" s="14" t="str">
        <f>VLOOKUP(C89,'Data - Do not edit'!$B$11:$C$1048576,2,0)</f>
        <v>Do all your sites have a designated safety POC to oversee site safety?*</v>
      </c>
      <c r="E89" s="105"/>
      <c r="F89" s="17">
        <v>1</v>
      </c>
    </row>
    <row r="90" spans="2:6" ht="29" x14ac:dyDescent="0.35">
      <c r="B90" s="107"/>
      <c r="C90" s="14" t="s">
        <v>140</v>
      </c>
      <c r="D90" s="14" t="str">
        <f>VLOOKUP(C90,'Data - Do not edit'!$B$11:$C$1048576,2,0)</f>
        <v>In the last quarter, have all your sites conducted at least one safety drill for workers, covering immediate response to safety-related accidents?</v>
      </c>
      <c r="E90" s="105"/>
      <c r="F90" s="17">
        <v>1</v>
      </c>
    </row>
    <row r="91" spans="2:6" ht="29" x14ac:dyDescent="0.35">
      <c r="B91" s="107"/>
      <c r="C91" s="14" t="s">
        <v>141</v>
      </c>
      <c r="D91" s="14" t="str">
        <f>VLOOKUP(C91,'Data - Do not edit'!$B$11:$C$1048576,2,0)</f>
        <v>Do all your sites provide customised PPE to suit workers of different body types (e.g., adjustable helmets)?*</v>
      </c>
      <c r="E91" s="105"/>
      <c r="F91" s="17">
        <v>1</v>
      </c>
    </row>
    <row r="92" spans="2:6" ht="29" x14ac:dyDescent="0.35">
      <c r="B92" s="108"/>
      <c r="C92" s="14" t="s">
        <v>142</v>
      </c>
      <c r="D92" s="14" t="str">
        <f>VLOOKUP(C92,'Data - Do not edit'!$B$11:$C$1048576,2,0)</f>
        <v>Do all your sites conduct a quarterly gender-sensitisation session for all workers and supervisors, covering unconscious bias and acceptable workplace behaviour?</v>
      </c>
      <c r="E92" s="105"/>
      <c r="F92" s="17">
        <v>1</v>
      </c>
    </row>
    <row r="94" spans="2:6" x14ac:dyDescent="0.35">
      <c r="B94" s="72" t="s">
        <v>102</v>
      </c>
    </row>
    <row r="95" spans="2:6" x14ac:dyDescent="0.35">
      <c r="B95" s="45" t="s">
        <v>226</v>
      </c>
    </row>
    <row r="96" spans="2:6" x14ac:dyDescent="0.35">
      <c r="B96" s="45" t="s">
        <v>225</v>
      </c>
    </row>
    <row r="97" spans="2:2" x14ac:dyDescent="0.35">
      <c r="B97" s="45" t="s">
        <v>228</v>
      </c>
    </row>
  </sheetData>
  <sheetProtection sheet="1" objects="1" scenarios="1"/>
  <mergeCells count="33">
    <mergeCell ref="B14:D14"/>
    <mergeCell ref="B19:D19"/>
    <mergeCell ref="C7:D7"/>
    <mergeCell ref="B11:D11"/>
    <mergeCell ref="B12:D12"/>
    <mergeCell ref="B13:D13"/>
    <mergeCell ref="B49:B52"/>
    <mergeCell ref="D33:E33"/>
    <mergeCell ref="B34:C34"/>
    <mergeCell ref="B15:E15"/>
    <mergeCell ref="B16:D16"/>
    <mergeCell ref="B17:D17"/>
    <mergeCell ref="B18:D18"/>
    <mergeCell ref="B24:D24"/>
    <mergeCell ref="D34:E34"/>
    <mergeCell ref="B21:D21"/>
    <mergeCell ref="B20:D20"/>
    <mergeCell ref="B89:B92"/>
    <mergeCell ref="B40:B43"/>
    <mergeCell ref="B22:D22"/>
    <mergeCell ref="B23:D23"/>
    <mergeCell ref="B25:E25"/>
    <mergeCell ref="B26:D26"/>
    <mergeCell ref="B27:D27"/>
    <mergeCell ref="B28:D28"/>
    <mergeCell ref="B29:D29"/>
    <mergeCell ref="B69:B72"/>
    <mergeCell ref="B57:B60"/>
    <mergeCell ref="B61:B64"/>
    <mergeCell ref="B81:B84"/>
    <mergeCell ref="B85:B88"/>
    <mergeCell ref="B73:B76"/>
    <mergeCell ref="B33:C33"/>
  </mergeCells>
  <dataValidations count="1">
    <dataValidation type="list" allowBlank="1" showInputMessage="1" showErrorMessage="1" sqref="E16:E23 E26:E28" xr:uid="{3444C5DA-2FE3-4955-B221-2BFF892F71AF}">
      <formula1>"Yes,No"</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38">
        <x14:dataValidation type="list" allowBlank="1" showInputMessage="1" showErrorMessage="1" xr:uid="{F3658B9B-4C6F-460E-AE9E-8398E31FED3E}">
          <x14:formula1>
            <xm:f>'Data - Do not edit'!$C$12:$C$16</xm:f>
          </x14:formula1>
          <xm:sqref>E39</xm:sqref>
        </x14:dataValidation>
        <x14:dataValidation type="list" allowBlank="1" showInputMessage="1" showErrorMessage="1" xr:uid="{BB4BFF60-BDA5-45F3-8C42-B09227A31E1D}">
          <x14:formula1>
            <xm:f>'Data - Do not edit'!$C$48:$C$50</xm:f>
          </x14:formula1>
          <xm:sqref>E50</xm:sqref>
        </x14:dataValidation>
        <x14:dataValidation type="list" allowBlank="1" showInputMessage="1" showErrorMessage="1" xr:uid="{88F69248-02C2-4210-866D-CDB272B6F30B}">
          <x14:formula1>
            <xm:f>'Data - Do not edit'!$C$53:$C$54</xm:f>
          </x14:formula1>
          <xm:sqref>E51</xm:sqref>
        </x14:dataValidation>
        <x14:dataValidation type="list" allowBlank="1" showInputMessage="1" showErrorMessage="1" xr:uid="{8287D116-4C6C-4B20-8883-C83BC4560B9F}">
          <x14:formula1>
            <xm:f>'Data - Do not edit'!$C$57:$C$59</xm:f>
          </x14:formula1>
          <xm:sqref>E52</xm:sqref>
        </x14:dataValidation>
        <x14:dataValidation type="list" allowBlank="1" showInputMessage="1" showErrorMessage="1" xr:uid="{6289A114-E6FB-4940-93A6-9BDA8CF80BB9}">
          <x14:formula1>
            <xm:f>'Data - Do not edit'!$C$80:$C$81</xm:f>
          </x14:formula1>
          <xm:sqref>E61</xm:sqref>
        </x14:dataValidation>
        <x14:dataValidation type="list" allowBlank="1" showInputMessage="1" showErrorMessage="1" xr:uid="{5B897A5C-4024-4A87-99AF-7D8689DD58EE}">
          <x14:formula1>
            <xm:f>'Data - Do not edit'!$C$84:$C$85</xm:f>
          </x14:formula1>
          <xm:sqref>E62</xm:sqref>
        </x14:dataValidation>
        <x14:dataValidation type="list" allowBlank="1" showInputMessage="1" showErrorMessage="1" xr:uid="{E681D953-B7BC-4FE0-AD06-9693D8DFB48F}">
          <x14:formula1>
            <xm:f>'Data - Do not edit'!$C$88:$C$89</xm:f>
          </x14:formula1>
          <xm:sqref>E63</xm:sqref>
        </x14:dataValidation>
        <x14:dataValidation type="list" allowBlank="1" showInputMessage="1" showErrorMessage="1" xr:uid="{99D48C49-A37E-455B-AC95-E14B3834E892}">
          <x14:formula1>
            <xm:f>'Data - Do not edit'!$C$92:$C$93</xm:f>
          </x14:formula1>
          <xm:sqref>E64</xm:sqref>
        </x14:dataValidation>
        <x14:dataValidation type="list" allowBlank="1" showInputMessage="1" showErrorMessage="1" xr:uid="{285B509C-11FC-419A-86FE-BE25D18FFDE4}">
          <x14:formula1>
            <xm:f>'Data - Do not edit'!$C$98:$C$99</xm:f>
          </x14:formula1>
          <xm:sqref>E69</xm:sqref>
        </x14:dataValidation>
        <x14:dataValidation type="list" allowBlank="1" showInputMessage="1" showErrorMessage="1" xr:uid="{169C9EC2-A7C8-4B2F-9290-8C9698BAEBE0}">
          <x14:formula1>
            <xm:f>'Data - Do not edit'!$C$102:$C$103</xm:f>
          </x14:formula1>
          <xm:sqref>E70</xm:sqref>
        </x14:dataValidation>
        <x14:dataValidation type="list" allowBlank="1" showInputMessage="1" showErrorMessage="1" xr:uid="{776DD0C5-D8AB-4FF0-99EF-EB8A6A8BE95E}">
          <x14:formula1>
            <xm:f>'Data - Do not edit'!$C$106:$C$107</xm:f>
          </x14:formula1>
          <xm:sqref>E71</xm:sqref>
        </x14:dataValidation>
        <x14:dataValidation type="list" allowBlank="1" showInputMessage="1" showErrorMessage="1" xr:uid="{FD7F5EF2-06DC-4A4E-B110-1985CF86F59A}">
          <x14:formula1>
            <xm:f>'Data - Do not edit'!$C$110:$C$111</xm:f>
          </x14:formula1>
          <xm:sqref>E72</xm:sqref>
        </x14:dataValidation>
        <x14:dataValidation type="list" allowBlank="1" showInputMessage="1" showErrorMessage="1" xr:uid="{8579C891-2FC8-4D93-B6C8-F4987930CDEB}">
          <x14:formula1>
            <xm:f>'Data - Do not edit'!$C$114:$C$115</xm:f>
          </x14:formula1>
          <xm:sqref>E73</xm:sqref>
        </x14:dataValidation>
        <x14:dataValidation type="list" allowBlank="1" showInputMessage="1" showErrorMessage="1" xr:uid="{273960E0-B14D-495F-9DF4-DCB2319E6F22}">
          <x14:formula1>
            <xm:f>'Data - Do not edit'!$C$118:$C$119</xm:f>
          </x14:formula1>
          <xm:sqref>E74</xm:sqref>
        </x14:dataValidation>
        <x14:dataValidation type="list" allowBlank="1" showInputMessage="1" showErrorMessage="1" xr:uid="{C0D26B12-C030-42FF-AFDE-BB0780E2A917}">
          <x14:formula1>
            <xm:f>'Data - Do not edit'!$C$122:$C$123</xm:f>
          </x14:formula1>
          <xm:sqref>E75</xm:sqref>
        </x14:dataValidation>
        <x14:dataValidation type="list" allowBlank="1" showInputMessage="1" showErrorMessage="1" xr:uid="{D1E2096B-E3E7-4D36-9DC1-18C4FB5022A3}">
          <x14:formula1>
            <xm:f>'Data - Do not edit'!$C$126:$C$127</xm:f>
          </x14:formula1>
          <xm:sqref>E76</xm:sqref>
        </x14:dataValidation>
        <x14:dataValidation type="list" allowBlank="1" showInputMessage="1" showErrorMessage="1" xr:uid="{324FAA5B-5ABF-4F36-BF54-8BA112B25B69}">
          <x14:formula1>
            <xm:f>'Data - Do not edit'!$C$132:$C$134</xm:f>
          </x14:formula1>
          <xm:sqref>E81</xm:sqref>
        </x14:dataValidation>
        <x14:dataValidation type="list" allowBlank="1" showInputMessage="1" showErrorMessage="1" xr:uid="{E87926A2-57F8-4040-B1AB-3553322940EA}">
          <x14:formula1>
            <xm:f>'Data - Do not edit'!$C$137:$C$139</xm:f>
          </x14:formula1>
          <xm:sqref>E82</xm:sqref>
        </x14:dataValidation>
        <x14:dataValidation type="list" allowBlank="1" showInputMessage="1" showErrorMessage="1" xr:uid="{1803DB41-141E-4303-8831-0C55475F09F9}">
          <x14:formula1>
            <xm:f>'Data - Do not edit'!$C$142:$C$144</xm:f>
          </x14:formula1>
          <xm:sqref>E83</xm:sqref>
        </x14:dataValidation>
        <x14:dataValidation type="list" allowBlank="1" showInputMessage="1" showErrorMessage="1" xr:uid="{E7DCBD03-F96F-4508-B775-51494A7BCC95}">
          <x14:formula1>
            <xm:f>'Data - Do not edit'!$C$147:$C$149</xm:f>
          </x14:formula1>
          <xm:sqref>E84</xm:sqref>
        </x14:dataValidation>
        <x14:dataValidation type="list" allowBlank="1" showInputMessage="1" showErrorMessage="1" xr:uid="{00F87FD8-9C09-4118-BE7F-2D174850902B}">
          <x14:formula1>
            <xm:f>'Data - Do not edit'!$C$152:$C$153</xm:f>
          </x14:formula1>
          <xm:sqref>E85</xm:sqref>
        </x14:dataValidation>
        <x14:dataValidation type="list" allowBlank="1" showInputMessage="1" showErrorMessage="1" xr:uid="{31C47D2D-CF36-4468-B60D-BD2F5DA3BF53}">
          <x14:formula1>
            <xm:f>'Data - Do not edit'!$C$156:$C$157</xm:f>
          </x14:formula1>
          <xm:sqref>E86</xm:sqref>
        </x14:dataValidation>
        <x14:dataValidation type="list" allowBlank="1" showInputMessage="1" showErrorMessage="1" xr:uid="{1D3B6AA7-C468-4E20-A2FA-435DEE23F6B1}">
          <x14:formula1>
            <xm:f>'Data - Do not edit'!$C$160:$C$161</xm:f>
          </x14:formula1>
          <xm:sqref>E87</xm:sqref>
        </x14:dataValidation>
        <x14:dataValidation type="list" allowBlank="1" showInputMessage="1" showErrorMessage="1" xr:uid="{A259A6DE-B2BB-42A2-B4D6-F6099DF419D8}">
          <x14:formula1>
            <xm:f>'Data - Do not edit'!$C$164:$C$165</xm:f>
          </x14:formula1>
          <xm:sqref>E88</xm:sqref>
        </x14:dataValidation>
        <x14:dataValidation type="list" allowBlank="1" showInputMessage="1" showErrorMessage="1" xr:uid="{EBBF805E-023E-4D7E-8C23-01677B1D720E}">
          <x14:formula1>
            <xm:f>'Data - Do not edit'!$C$168:$C$169</xm:f>
          </x14:formula1>
          <xm:sqref>E89</xm:sqref>
        </x14:dataValidation>
        <x14:dataValidation type="list" allowBlank="1" showInputMessage="1" showErrorMessage="1" xr:uid="{8A4E400B-A0A4-44F6-BC57-71FF5AFF7A55}">
          <x14:formula1>
            <xm:f>'Data - Do not edit'!$C$172:$C$173</xm:f>
          </x14:formula1>
          <xm:sqref>E90</xm:sqref>
        </x14:dataValidation>
        <x14:dataValidation type="list" allowBlank="1" showInputMessage="1" showErrorMessage="1" xr:uid="{BE709D0B-EA26-47F4-A89C-F690954EFEB2}">
          <x14:formula1>
            <xm:f>'Data - Do not edit'!$C$176:$C$177</xm:f>
          </x14:formula1>
          <xm:sqref>E91</xm:sqref>
        </x14:dataValidation>
        <x14:dataValidation type="list" allowBlank="1" showInputMessage="1" showErrorMessage="1" xr:uid="{F837BF19-AB7F-4B07-8524-77D9DA089391}">
          <x14:formula1>
            <xm:f>'Data - Do not edit'!$C$180:$C$181</xm:f>
          </x14:formula1>
          <xm:sqref>E92</xm:sqref>
        </x14:dataValidation>
        <x14:dataValidation type="list" allowBlank="1" showInputMessage="1" showErrorMessage="1" xr:uid="{75616562-9E89-49B0-BEB5-9618543D1BBD}">
          <x14:formula1>
            <xm:f>'Data - Do not edit'!$C$19:$C$20</xm:f>
          </x14:formula1>
          <xm:sqref>E40</xm:sqref>
        </x14:dataValidation>
        <x14:dataValidation type="list" allowBlank="1" showInputMessage="1" showErrorMessage="1" xr:uid="{8ACF84F3-F60D-408D-A788-BC965C029358}">
          <x14:formula1>
            <xm:f>'Data - Do not edit'!$C$44:$C$45</xm:f>
          </x14:formula1>
          <xm:sqref>E49</xm:sqref>
        </x14:dataValidation>
        <x14:dataValidation type="list" allowBlank="1" showInputMessage="1" showErrorMessage="1" xr:uid="{14285CD1-4D2A-4BA6-9719-1B0B0C50969D}">
          <x14:formula1>
            <xm:f>'Data - Do not edit'!$C$64:$C$65</xm:f>
          </x14:formula1>
          <xm:sqref>E57</xm:sqref>
        </x14:dataValidation>
        <x14:dataValidation type="list" allowBlank="1" showInputMessage="1" showErrorMessage="1" xr:uid="{F417824F-06C4-4C29-B70E-16D67E05BCA0}">
          <x14:formula1>
            <xm:f>'Data - Do not edit'!$C$68:$C$69</xm:f>
          </x14:formula1>
          <xm:sqref>E58</xm:sqref>
        </x14:dataValidation>
        <x14:dataValidation type="list" allowBlank="1" showInputMessage="1" showErrorMessage="1" xr:uid="{A48D2DF1-EB3B-489A-A655-73E1D3735681}">
          <x14:formula1>
            <xm:f>'Data - Do not edit'!$C$72:$C$73</xm:f>
          </x14:formula1>
          <xm:sqref>E59</xm:sqref>
        </x14:dataValidation>
        <x14:dataValidation type="list" allowBlank="1" showInputMessage="1" showErrorMessage="1" xr:uid="{03D22EC0-F5B7-49E4-BB9B-EDF10CBCB7BA}">
          <x14:formula1>
            <xm:f>'Data - Do not edit'!$C$76:$C$77</xm:f>
          </x14:formula1>
          <xm:sqref>E60</xm:sqref>
        </x14:dataValidation>
        <x14:dataValidation type="list" allowBlank="1" showInputMessage="1" showErrorMessage="1" xr:uid="{47BB8A81-7E56-4E4B-AFA3-F3B6C85516B4}">
          <x14:formula1>
            <xm:f>'Data - Do not edit'!$C$23:$C$24</xm:f>
          </x14:formula1>
          <xm:sqref>E41</xm:sqref>
        </x14:dataValidation>
        <x14:dataValidation type="list" allowBlank="1" showInputMessage="1" showErrorMessage="1" xr:uid="{3AD8007F-1C80-43DB-8C78-30569B5E2BF3}">
          <x14:formula1>
            <xm:f>'Data - Do not edit'!$C$27:$C$28</xm:f>
          </x14:formula1>
          <xm:sqref>E42</xm:sqref>
        </x14:dataValidation>
        <x14:dataValidation type="list" allowBlank="1" showInputMessage="1" showErrorMessage="1" xr:uid="{94B5FBE9-4F20-46E3-83F7-AA60E0245AFA}">
          <x14:formula1>
            <xm:f>'Data - Do not edit'!$C$31:$C$32</xm:f>
          </x14:formula1>
          <xm:sqref>E43</xm:sqref>
        </x14:dataValidation>
        <x14:dataValidation type="list" allowBlank="1" showInputMessage="1" showErrorMessage="1" xr:uid="{F791D673-60B0-4386-B255-D18C6127F7B4}">
          <x14:formula1>
            <xm:f>'Data - Do not edit'!$C$35:$C$39</xm:f>
          </x14:formula1>
          <xm:sqref>E44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19B3D-D169-4F2B-90FD-4FD0F868A5F2}">
  <sheetPr codeName="Sheet7"/>
  <dimension ref="B1:K62"/>
  <sheetViews>
    <sheetView zoomScaleNormal="100" workbookViewId="0">
      <pane ySplit="3" topLeftCell="A4" activePane="bottomLeft" state="frozen"/>
      <selection pane="bottomLeft"/>
    </sheetView>
  </sheetViews>
  <sheetFormatPr defaultColWidth="8.81640625" defaultRowHeight="14.5" x14ac:dyDescent="0.35"/>
  <cols>
    <col min="1" max="1" width="1.81640625" style="52" customWidth="1"/>
    <col min="2" max="2" width="19.08984375" style="52" customWidth="1"/>
    <col min="3" max="3" width="39.453125" style="52" customWidth="1"/>
    <col min="4" max="4" width="8.81640625" style="52"/>
    <col min="5" max="5" width="36.36328125" style="52" bestFit="1" customWidth="1"/>
    <col min="6" max="6" width="8.81640625" style="52"/>
    <col min="7" max="7" width="9.54296875" style="52" bestFit="1" customWidth="1"/>
    <col min="8" max="8" width="14.54296875" style="52" bestFit="1" customWidth="1"/>
    <col min="9" max="9" width="16.08984375" style="52" bestFit="1" customWidth="1"/>
    <col min="10" max="10" width="17.81640625" style="52" bestFit="1" customWidth="1"/>
    <col min="11" max="16384" width="8.81640625" style="52"/>
  </cols>
  <sheetData>
    <row r="1" spans="2:5" s="1" customFormat="1" x14ac:dyDescent="0.35"/>
    <row r="2" spans="2:5" s="1" customFormat="1" x14ac:dyDescent="0.35">
      <c r="B2" s="2" t="s">
        <v>19</v>
      </c>
    </row>
    <row r="3" spans="2:5" s="1" customFormat="1" x14ac:dyDescent="0.35"/>
    <row r="5" spans="2:5" x14ac:dyDescent="0.35">
      <c r="B5" s="52" t="s">
        <v>21</v>
      </c>
    </row>
    <row r="7" spans="2:5" x14ac:dyDescent="0.35">
      <c r="B7" s="52" t="s">
        <v>20</v>
      </c>
    </row>
    <row r="8" spans="2:5" x14ac:dyDescent="0.35">
      <c r="E8" s="75"/>
    </row>
    <row r="9" spans="2:5" x14ac:dyDescent="0.35">
      <c r="B9" s="161" t="s">
        <v>34</v>
      </c>
      <c r="C9" s="46" t="s">
        <v>98</v>
      </c>
      <c r="D9" s="77"/>
      <c r="E9" s="59"/>
    </row>
    <row r="10" spans="2:5" x14ac:dyDescent="0.35">
      <c r="B10" s="161"/>
      <c r="C10" s="100" t="s">
        <v>218</v>
      </c>
      <c r="E10" s="59"/>
    </row>
    <row r="11" spans="2:5" x14ac:dyDescent="0.35">
      <c r="B11" s="161"/>
      <c r="C11" s="37" t="s">
        <v>91</v>
      </c>
      <c r="E11" s="75"/>
    </row>
    <row r="12" spans="2:5" x14ac:dyDescent="0.35">
      <c r="E12" s="75"/>
    </row>
    <row r="13" spans="2:5" x14ac:dyDescent="0.35">
      <c r="B13" s="36" t="s">
        <v>99</v>
      </c>
      <c r="C13"/>
    </row>
    <row r="14" spans="2:5" ht="29" customHeight="1" x14ac:dyDescent="0.35">
      <c r="B14" s="162" t="s">
        <v>208</v>
      </c>
      <c r="C14" s="162"/>
      <c r="D14" s="38">
        <v>4</v>
      </c>
      <c r="E14" s="59"/>
    </row>
    <row r="15" spans="2:5" x14ac:dyDescent="0.35">
      <c r="B15" s="163" t="s">
        <v>209</v>
      </c>
      <c r="C15" s="163"/>
      <c r="D15" s="38">
        <v>1</v>
      </c>
      <c r="E15" s="59"/>
    </row>
    <row r="16" spans="2:5" x14ac:dyDescent="0.35">
      <c r="B16" s="76"/>
      <c r="C16" s="76"/>
    </row>
    <row r="17" spans="2:10" x14ac:dyDescent="0.35">
      <c r="B17" s="57" t="s">
        <v>85</v>
      </c>
    </row>
    <row r="18" spans="2:10" x14ac:dyDescent="0.35">
      <c r="B18" s="8" t="s">
        <v>16</v>
      </c>
      <c r="C18" s="8" t="s">
        <v>14</v>
      </c>
      <c r="D18" s="8" t="s">
        <v>0</v>
      </c>
      <c r="E18" s="8" t="s">
        <v>1</v>
      </c>
      <c r="F18" s="8" t="s">
        <v>2</v>
      </c>
      <c r="G18" s="8" t="s">
        <v>35</v>
      </c>
      <c r="H18" s="78" t="s">
        <v>31</v>
      </c>
      <c r="I18" s="8" t="s">
        <v>67</v>
      </c>
      <c r="J18" s="8" t="s">
        <v>49</v>
      </c>
    </row>
    <row r="19" spans="2:10" x14ac:dyDescent="0.35">
      <c r="B19" s="129" t="s">
        <v>17</v>
      </c>
      <c r="C19" s="4" t="s">
        <v>113</v>
      </c>
      <c r="D19" s="31" t="s">
        <v>36</v>
      </c>
      <c r="E19" s="47">
        <f>Questionnaire!E39</f>
        <v>0</v>
      </c>
      <c r="F19" s="41" t="str">
        <f>IF(E19='Data - Do not edit'!C12, 0, IF(E19='Data - Do not edit'!C13, 1, IF(E19='Data - Do not edit'!C14, 2, IF(E19='Data - Do not edit'!C15, 3, IF(E19='Data - Do not edit'!C16, 4, "")))))</f>
        <v/>
      </c>
      <c r="G19" s="39">
        <f>Questionnaire!F39</f>
        <v>3</v>
      </c>
      <c r="H19" s="42">
        <f>IF(E19="Not applicable","",G19*$D$14)</f>
        <v>12</v>
      </c>
      <c r="I19" s="37">
        <f>IFERROR(F19*G19,0)</f>
        <v>0</v>
      </c>
      <c r="J19" s="43">
        <f>IFERROR(I19,0)</f>
        <v>0</v>
      </c>
    </row>
    <row r="20" spans="2:10" x14ac:dyDescent="0.35">
      <c r="B20" s="129"/>
      <c r="C20" s="4" t="s">
        <v>114</v>
      </c>
      <c r="D20" s="31" t="s">
        <v>74</v>
      </c>
      <c r="E20" s="47">
        <f>Questionnaire!E40</f>
        <v>0</v>
      </c>
      <c r="F20" s="41" t="str">
        <f>IF(E20='Data - Do not edit'!C19,1,IF(E20='Data - Do not edit'!C20,0,""))</f>
        <v/>
      </c>
      <c r="G20" s="39">
        <f>Questionnaire!F40</f>
        <v>2</v>
      </c>
      <c r="H20" s="42">
        <f>IF(E20="Not applicable","",G20*$D$15)</f>
        <v>2</v>
      </c>
      <c r="I20" s="37">
        <f t="shared" ref="I20:I60" si="0">IFERROR(F20*G20,0)</f>
        <v>0</v>
      </c>
      <c r="J20" s="43">
        <f t="shared" ref="J20:J24" si="1">IFERROR(I20,0)</f>
        <v>0</v>
      </c>
    </row>
    <row r="21" spans="2:10" x14ac:dyDescent="0.35">
      <c r="B21" s="129"/>
      <c r="C21" s="4" t="s">
        <v>114</v>
      </c>
      <c r="D21" s="31" t="s">
        <v>147</v>
      </c>
      <c r="E21" s="47">
        <f>Questionnaire!E41</f>
        <v>0</v>
      </c>
      <c r="F21" s="41" t="str">
        <f>IF(E21='Data - Do not edit'!C23,1,IF(E21='Data - Do not edit'!C24,0,""))</f>
        <v/>
      </c>
      <c r="G21" s="39">
        <f>Questionnaire!F41</f>
        <v>2</v>
      </c>
      <c r="H21" s="42">
        <f t="shared" ref="H21:H23" si="2">IF(E21="Not applicable","",G21*$D$15)</f>
        <v>2</v>
      </c>
      <c r="I21" s="37">
        <f t="shared" si="0"/>
        <v>0</v>
      </c>
      <c r="J21" s="43">
        <f t="shared" si="1"/>
        <v>0</v>
      </c>
    </row>
    <row r="22" spans="2:10" x14ac:dyDescent="0.35">
      <c r="B22" s="129"/>
      <c r="C22" s="4" t="s">
        <v>114</v>
      </c>
      <c r="D22" s="31" t="s">
        <v>148</v>
      </c>
      <c r="E22" s="47">
        <f>Questionnaire!E42</f>
        <v>0</v>
      </c>
      <c r="F22" s="41" t="str">
        <f>IF(E22='Data - Do not edit'!C27,1,IF(E22='Data - Do not edit'!C28,0,""))</f>
        <v/>
      </c>
      <c r="G22" s="39">
        <f>Questionnaire!F42</f>
        <v>2</v>
      </c>
      <c r="H22" s="42">
        <f t="shared" si="2"/>
        <v>2</v>
      </c>
      <c r="I22" s="37">
        <f t="shared" si="0"/>
        <v>0</v>
      </c>
      <c r="J22" s="43">
        <f t="shared" si="1"/>
        <v>0</v>
      </c>
    </row>
    <row r="23" spans="2:10" x14ac:dyDescent="0.35">
      <c r="B23" s="129"/>
      <c r="C23" s="4" t="s">
        <v>114</v>
      </c>
      <c r="D23" s="31" t="s">
        <v>149</v>
      </c>
      <c r="E23" s="47">
        <f>Questionnaire!E43</f>
        <v>0</v>
      </c>
      <c r="F23" s="41" t="str">
        <f>IF(E23='Data - Do not edit'!C31,1,IF(E23='Data - Do not edit'!C32,0,""))</f>
        <v/>
      </c>
      <c r="G23" s="39">
        <f>Questionnaire!F43</f>
        <v>2</v>
      </c>
      <c r="H23" s="42">
        <f t="shared" si="2"/>
        <v>2</v>
      </c>
      <c r="I23" s="37">
        <f t="shared" si="0"/>
        <v>0</v>
      </c>
      <c r="J23" s="43">
        <f t="shared" si="1"/>
        <v>0</v>
      </c>
    </row>
    <row r="24" spans="2:10" x14ac:dyDescent="0.35">
      <c r="B24" s="129"/>
      <c r="C24" s="4" t="s">
        <v>115</v>
      </c>
      <c r="D24" s="31" t="s">
        <v>112</v>
      </c>
      <c r="E24" s="47">
        <f>Questionnaire!E44</f>
        <v>0</v>
      </c>
      <c r="F24" s="41" t="str">
        <f>IF(E24='Data - Do not edit'!C35,0,IF(E24='Data - Do not edit'!C36,1,IF(E24='Data - Do not edit'!C37,2,IF(E24='Data - Do not edit'!C38,3,IF(E24='Data - Do not edit'!C39,4,"")))))</f>
        <v/>
      </c>
      <c r="G24" s="39">
        <f>Questionnaire!F44</f>
        <v>2</v>
      </c>
      <c r="H24" s="42">
        <f>IF(E24="Not applicable","",G24*$D$14)</f>
        <v>8</v>
      </c>
      <c r="I24" s="37">
        <f t="shared" si="0"/>
        <v>0</v>
      </c>
      <c r="J24" s="43">
        <f t="shared" si="1"/>
        <v>0</v>
      </c>
    </row>
    <row r="25" spans="2:10" x14ac:dyDescent="0.35">
      <c r="B25" s="129"/>
      <c r="C25" s="164" t="s">
        <v>90</v>
      </c>
      <c r="D25" s="165"/>
      <c r="E25" s="165"/>
      <c r="F25" s="165"/>
      <c r="G25" s="166"/>
      <c r="H25" s="32">
        <f>IFERROR(SUM(H19:H24),"0")</f>
        <v>28</v>
      </c>
      <c r="I25" s="12"/>
      <c r="J25" s="32">
        <f>IFERROR(SUM(J19:J24),"0")</f>
        <v>0</v>
      </c>
    </row>
    <row r="26" spans="2:10" x14ac:dyDescent="0.35">
      <c r="B26" s="167" t="s">
        <v>103</v>
      </c>
      <c r="C26" s="4" t="s">
        <v>118</v>
      </c>
      <c r="D26" s="31" t="s">
        <v>37</v>
      </c>
      <c r="E26" s="47">
        <f>Questionnaire!E49</f>
        <v>0</v>
      </c>
      <c r="F26" s="41" t="str">
        <f>IF(E26='Data - Do not edit'!C44,1,IF(E26='Data - Do not edit'!C45,0,""))</f>
        <v/>
      </c>
      <c r="G26" s="39">
        <f>Questionnaire!F49</f>
        <v>2</v>
      </c>
      <c r="H26" s="42">
        <f t="shared" ref="H26:H60" si="3">IF(E26="Not applicable","",G26*$D$15)</f>
        <v>2</v>
      </c>
      <c r="I26" s="37">
        <f t="shared" si="0"/>
        <v>0</v>
      </c>
      <c r="J26" s="43">
        <f>IFERROR(I26,0)</f>
        <v>0</v>
      </c>
    </row>
    <row r="27" spans="2:10" x14ac:dyDescent="0.35">
      <c r="B27" s="168"/>
      <c r="C27" s="4" t="s">
        <v>118</v>
      </c>
      <c r="D27" s="31" t="s">
        <v>38</v>
      </c>
      <c r="E27" s="47">
        <f>Questionnaire!E50</f>
        <v>0</v>
      </c>
      <c r="F27" s="41" t="str">
        <f>IF(E27='Data - Do not edit'!C48,"",IF(E27='Data - Do not edit'!C49,1,IF(E27='Data - Do not edit'!C50,0,"")))</f>
        <v/>
      </c>
      <c r="G27" s="39">
        <f>Questionnaire!F50</f>
        <v>2</v>
      </c>
      <c r="H27" s="42">
        <f t="shared" si="3"/>
        <v>2</v>
      </c>
      <c r="I27" s="37">
        <f t="shared" si="0"/>
        <v>0</v>
      </c>
      <c r="J27" s="43">
        <f>IFERROR(I27,0)</f>
        <v>0</v>
      </c>
    </row>
    <row r="28" spans="2:10" x14ac:dyDescent="0.35">
      <c r="B28" s="168"/>
      <c r="C28" s="4" t="s">
        <v>118</v>
      </c>
      <c r="D28" s="31" t="s">
        <v>39</v>
      </c>
      <c r="E28" s="47">
        <f>Questionnaire!E51</f>
        <v>0</v>
      </c>
      <c r="F28" s="41" t="str">
        <f>IF(E28='Data - Do not edit'!C53,1, IF(E28='Data - Do not edit'!C54,0,""))</f>
        <v/>
      </c>
      <c r="G28" s="39">
        <f>Questionnaire!F51</f>
        <v>2</v>
      </c>
      <c r="H28" s="42">
        <f t="shared" si="3"/>
        <v>2</v>
      </c>
      <c r="I28" s="37">
        <f t="shared" si="0"/>
        <v>0</v>
      </c>
      <c r="J28" s="43">
        <f>IFERROR(I28,0)</f>
        <v>0</v>
      </c>
    </row>
    <row r="29" spans="2:10" x14ac:dyDescent="0.35">
      <c r="B29" s="168"/>
      <c r="C29" s="4" t="s">
        <v>118</v>
      </c>
      <c r="D29" s="31" t="s">
        <v>40</v>
      </c>
      <c r="E29" s="47">
        <f>Questionnaire!E52</f>
        <v>0</v>
      </c>
      <c r="F29" s="41" t="str">
        <f>IF(E29='Data - Do not edit'!C57,"",IF(E29='Data - Do not edit'!C58,1,IF(E29='Data - Do not edit'!C59,0,"")))</f>
        <v/>
      </c>
      <c r="G29" s="39">
        <f>Questionnaire!F52</f>
        <v>2</v>
      </c>
      <c r="H29" s="42">
        <f t="shared" si="3"/>
        <v>2</v>
      </c>
      <c r="I29" s="37">
        <f t="shared" si="0"/>
        <v>0</v>
      </c>
      <c r="J29" s="43">
        <f>IFERROR(I29,0)</f>
        <v>0</v>
      </c>
    </row>
    <row r="30" spans="2:10" x14ac:dyDescent="0.35">
      <c r="B30" s="169"/>
      <c r="C30" s="164" t="s">
        <v>90</v>
      </c>
      <c r="D30" s="165"/>
      <c r="E30" s="165"/>
      <c r="F30" s="165"/>
      <c r="G30" s="166"/>
      <c r="H30" s="32">
        <f>IFERROR(SUM(H26:H29),"0")</f>
        <v>8</v>
      </c>
      <c r="I30" s="12"/>
      <c r="J30" s="32">
        <f>IFERROR(SUM(J26:J29),"0")</f>
        <v>0</v>
      </c>
    </row>
    <row r="31" spans="2:10" ht="14.5" customHeight="1" x14ac:dyDescent="0.35">
      <c r="B31" s="170" t="s">
        <v>181</v>
      </c>
      <c r="C31" s="4" t="s">
        <v>119</v>
      </c>
      <c r="D31" s="31" t="s">
        <v>41</v>
      </c>
      <c r="E31" s="47">
        <f>Questionnaire!E57</f>
        <v>0</v>
      </c>
      <c r="F31" s="41" t="str">
        <f>IF(E31='Data - Do not edit'!C64,1,IF(E31='Data - Do not edit'!C65,0,""))</f>
        <v/>
      </c>
      <c r="G31" s="39">
        <f>Questionnaire!F57</f>
        <v>2</v>
      </c>
      <c r="H31" s="42">
        <f t="shared" si="3"/>
        <v>2</v>
      </c>
      <c r="I31" s="37">
        <f t="shared" si="0"/>
        <v>0</v>
      </c>
      <c r="J31" s="43">
        <f t="shared" ref="J31:J42" si="4">IFERROR(I31,0)</f>
        <v>0</v>
      </c>
    </row>
    <row r="32" spans="2:10" x14ac:dyDescent="0.35">
      <c r="B32" s="171"/>
      <c r="C32" s="4" t="s">
        <v>119</v>
      </c>
      <c r="D32" s="31" t="s">
        <v>42</v>
      </c>
      <c r="E32" s="47">
        <f>Questionnaire!E58</f>
        <v>0</v>
      </c>
      <c r="F32" s="41" t="str">
        <f>IF(E32='Data - Do not edit'!C68,1,IF(E32='Data - Do not edit'!C69,0,""))</f>
        <v/>
      </c>
      <c r="G32" s="39">
        <f>Questionnaire!F58</f>
        <v>2</v>
      </c>
      <c r="H32" s="42">
        <f t="shared" si="3"/>
        <v>2</v>
      </c>
      <c r="I32" s="37">
        <f t="shared" si="0"/>
        <v>0</v>
      </c>
      <c r="J32" s="43">
        <f t="shared" si="4"/>
        <v>0</v>
      </c>
    </row>
    <row r="33" spans="2:11" x14ac:dyDescent="0.35">
      <c r="B33" s="171"/>
      <c r="C33" s="4" t="s">
        <v>119</v>
      </c>
      <c r="D33" s="31" t="s">
        <v>43</v>
      </c>
      <c r="E33" s="47">
        <f>Questionnaire!E59</f>
        <v>0</v>
      </c>
      <c r="F33" s="41" t="str">
        <f>IF(E33='Data - Do not edit'!C72,1,IF(E33='Data - Do not edit'!C73,0,""))</f>
        <v/>
      </c>
      <c r="G33" s="39">
        <f>Questionnaire!F59</f>
        <v>2</v>
      </c>
      <c r="H33" s="42">
        <f t="shared" si="3"/>
        <v>2</v>
      </c>
      <c r="I33" s="37">
        <f t="shared" si="0"/>
        <v>0</v>
      </c>
      <c r="J33" s="43">
        <f t="shared" si="4"/>
        <v>0</v>
      </c>
    </row>
    <row r="34" spans="2:11" x14ac:dyDescent="0.35">
      <c r="B34" s="171"/>
      <c r="C34" s="4" t="s">
        <v>119</v>
      </c>
      <c r="D34" s="31" t="s">
        <v>44</v>
      </c>
      <c r="E34" s="47">
        <f>Questionnaire!E60</f>
        <v>0</v>
      </c>
      <c r="F34" s="41" t="str">
        <f>IF(E34='Data - Do not edit'!C76,1,IF(E34='Data - Do not edit'!C77,0,""))</f>
        <v/>
      </c>
      <c r="G34" s="39">
        <f>Questionnaire!F60</f>
        <v>2</v>
      </c>
      <c r="H34" s="42">
        <f t="shared" si="3"/>
        <v>2</v>
      </c>
      <c r="I34" s="37">
        <f t="shared" si="0"/>
        <v>0</v>
      </c>
      <c r="J34" s="43">
        <f t="shared" si="4"/>
        <v>0</v>
      </c>
    </row>
    <row r="35" spans="2:11" x14ac:dyDescent="0.35">
      <c r="B35" s="171"/>
      <c r="C35" s="4" t="s">
        <v>120</v>
      </c>
      <c r="D35" s="31" t="s">
        <v>45</v>
      </c>
      <c r="E35" s="47">
        <f>Questionnaire!E61</f>
        <v>0</v>
      </c>
      <c r="F35" s="41" t="str">
        <f>IF(E35='Data - Do not edit'!C80,1, IF(E35='Data - Do not edit'!C81,0,""))</f>
        <v/>
      </c>
      <c r="G35" s="39">
        <f>Questionnaire!F61</f>
        <v>2</v>
      </c>
      <c r="H35" s="42">
        <f t="shared" si="3"/>
        <v>2</v>
      </c>
      <c r="I35" s="37">
        <f t="shared" si="0"/>
        <v>0</v>
      </c>
      <c r="J35" s="43">
        <f t="shared" si="4"/>
        <v>0</v>
      </c>
    </row>
    <row r="36" spans="2:11" x14ac:dyDescent="0.35">
      <c r="B36" s="171"/>
      <c r="C36" s="4" t="s">
        <v>120</v>
      </c>
      <c r="D36" s="31" t="s">
        <v>46</v>
      </c>
      <c r="E36" s="47">
        <f>Questionnaire!E62</f>
        <v>0</v>
      </c>
      <c r="F36" s="41" t="str">
        <f>IF(E36='Data - Do not edit'!C84,1,IF(E36='Data - Do not edit'!C85,0,""))</f>
        <v/>
      </c>
      <c r="G36" s="39">
        <f>Questionnaire!F62</f>
        <v>2</v>
      </c>
      <c r="H36" s="42">
        <f t="shared" si="3"/>
        <v>2</v>
      </c>
      <c r="I36" s="37">
        <f t="shared" si="0"/>
        <v>0</v>
      </c>
      <c r="J36" s="43">
        <f t="shared" si="4"/>
        <v>0</v>
      </c>
    </row>
    <row r="37" spans="2:11" x14ac:dyDescent="0.35">
      <c r="B37" s="171"/>
      <c r="C37" s="4" t="s">
        <v>120</v>
      </c>
      <c r="D37" s="31" t="s">
        <v>47</v>
      </c>
      <c r="E37" s="47">
        <f>Questionnaire!E63</f>
        <v>0</v>
      </c>
      <c r="F37" s="41" t="str">
        <f>IF(E37='Data - Do not edit'!C88,1,IF(E37='Data - Do not edit'!C89,0,""))</f>
        <v/>
      </c>
      <c r="G37" s="39">
        <f>Questionnaire!F63</f>
        <v>2</v>
      </c>
      <c r="H37" s="42">
        <f t="shared" si="3"/>
        <v>2</v>
      </c>
      <c r="I37" s="37">
        <f t="shared" si="0"/>
        <v>0</v>
      </c>
      <c r="J37" s="43">
        <f t="shared" si="4"/>
        <v>0</v>
      </c>
    </row>
    <row r="38" spans="2:11" x14ac:dyDescent="0.35">
      <c r="B38" s="171"/>
      <c r="C38" s="4" t="s">
        <v>120</v>
      </c>
      <c r="D38" s="31" t="s">
        <v>48</v>
      </c>
      <c r="E38" s="47">
        <f>Questionnaire!E64</f>
        <v>0</v>
      </c>
      <c r="F38" s="41" t="str">
        <f>IF(E38='Data - Do not edit'!C92,1,IF(E38='Data - Do not edit'!C93,0,""))</f>
        <v/>
      </c>
      <c r="G38" s="39">
        <f>Questionnaire!F64</f>
        <v>2</v>
      </c>
      <c r="H38" s="42">
        <f t="shared" si="3"/>
        <v>2</v>
      </c>
      <c r="I38" s="37">
        <f t="shared" si="0"/>
        <v>0</v>
      </c>
      <c r="J38" s="43">
        <f t="shared" si="4"/>
        <v>0</v>
      </c>
    </row>
    <row r="39" spans="2:11" x14ac:dyDescent="0.35">
      <c r="B39" s="172"/>
      <c r="C39" s="164" t="s">
        <v>90</v>
      </c>
      <c r="D39" s="165"/>
      <c r="E39" s="165"/>
      <c r="F39" s="165"/>
      <c r="G39" s="166"/>
      <c r="H39" s="32">
        <f>IFERROR(SUM(H31:H38),"0")</f>
        <v>16</v>
      </c>
      <c r="I39" s="12"/>
      <c r="J39" s="32">
        <f>IFERROR(SUM(J31:J38),"0")</f>
        <v>0</v>
      </c>
    </row>
    <row r="40" spans="2:11" x14ac:dyDescent="0.35">
      <c r="B40" s="167" t="s">
        <v>182</v>
      </c>
      <c r="C40" s="5" t="s">
        <v>122</v>
      </c>
      <c r="D40" s="31" t="s">
        <v>53</v>
      </c>
      <c r="E40" s="47">
        <f>Questionnaire!E69</f>
        <v>0</v>
      </c>
      <c r="F40" s="41" t="str">
        <f>IF(E40='Data - Do not edit'!C98,1,IF(E40='Data - Do not edit'!C99,0,""))</f>
        <v/>
      </c>
      <c r="G40" s="39">
        <f>Questionnaire!F69</f>
        <v>1</v>
      </c>
      <c r="H40" s="42">
        <f t="shared" si="3"/>
        <v>1</v>
      </c>
      <c r="I40" s="37">
        <f t="shared" si="0"/>
        <v>0</v>
      </c>
      <c r="J40" s="43">
        <f t="shared" si="4"/>
        <v>0</v>
      </c>
      <c r="K40" s="53"/>
    </row>
    <row r="41" spans="2:11" x14ac:dyDescent="0.35">
      <c r="B41" s="168"/>
      <c r="C41" s="5" t="s">
        <v>122</v>
      </c>
      <c r="D41" s="31" t="s">
        <v>54</v>
      </c>
      <c r="E41" s="47">
        <f>Questionnaire!E70</f>
        <v>0</v>
      </c>
      <c r="F41" s="41" t="str">
        <f>IF(E41='Data - Do not edit'!C102,1,IF(E41='Data - Do not edit'!C103,0,""))</f>
        <v/>
      </c>
      <c r="G41" s="39">
        <f>Questionnaire!F70</f>
        <v>1</v>
      </c>
      <c r="H41" s="42">
        <f t="shared" si="3"/>
        <v>1</v>
      </c>
      <c r="I41" s="37">
        <f t="shared" si="0"/>
        <v>0</v>
      </c>
      <c r="J41" s="43">
        <f t="shared" si="4"/>
        <v>0</v>
      </c>
      <c r="K41" s="53"/>
    </row>
    <row r="42" spans="2:11" x14ac:dyDescent="0.35">
      <c r="B42" s="168"/>
      <c r="C42" s="5" t="s">
        <v>122</v>
      </c>
      <c r="D42" s="31" t="s">
        <v>57</v>
      </c>
      <c r="E42" s="47">
        <f>Questionnaire!E71</f>
        <v>0</v>
      </c>
      <c r="F42" s="41" t="str">
        <f>IF(E42='Data - Do not edit'!C106,1,IF(E42='Data - Do not edit'!C107,0,""))</f>
        <v/>
      </c>
      <c r="G42" s="39">
        <f>Questionnaire!F71</f>
        <v>1</v>
      </c>
      <c r="H42" s="42">
        <f t="shared" si="3"/>
        <v>1</v>
      </c>
      <c r="I42" s="37">
        <f t="shared" si="0"/>
        <v>0</v>
      </c>
      <c r="J42" s="43">
        <f t="shared" si="4"/>
        <v>0</v>
      </c>
      <c r="K42" s="53"/>
    </row>
    <row r="43" spans="2:11" x14ac:dyDescent="0.35">
      <c r="B43" s="168"/>
      <c r="C43" s="5" t="s">
        <v>122</v>
      </c>
      <c r="D43" s="31" t="s">
        <v>58</v>
      </c>
      <c r="E43" s="47">
        <f>Questionnaire!E72</f>
        <v>0</v>
      </c>
      <c r="F43" s="41" t="str">
        <f>IF(E43='Data - Do not edit'!C110,1,IF(E43='Data - Do not edit'!C111,0,""))</f>
        <v/>
      </c>
      <c r="G43" s="39">
        <f>Questionnaire!F72</f>
        <v>1</v>
      </c>
      <c r="H43" s="42">
        <f t="shared" si="3"/>
        <v>1</v>
      </c>
      <c r="I43" s="37">
        <f t="shared" si="0"/>
        <v>0</v>
      </c>
      <c r="J43" s="43">
        <f>IFERROR(I43,0)</f>
        <v>0</v>
      </c>
    </row>
    <row r="44" spans="2:11" x14ac:dyDescent="0.35">
      <c r="B44" s="168"/>
      <c r="C44" s="4" t="s">
        <v>187</v>
      </c>
      <c r="D44" s="31" t="s">
        <v>55</v>
      </c>
      <c r="E44" s="47">
        <f>Questionnaire!E73</f>
        <v>0</v>
      </c>
      <c r="F44" s="41" t="str">
        <f>IF(E44='Data - Do not edit'!C114,1,IF(E44='Data - Do not edit'!C115,0,""))</f>
        <v/>
      </c>
      <c r="G44" s="39">
        <f>Questionnaire!F73</f>
        <v>1</v>
      </c>
      <c r="H44" s="42">
        <f t="shared" si="3"/>
        <v>1</v>
      </c>
      <c r="I44" s="37">
        <f t="shared" si="0"/>
        <v>0</v>
      </c>
      <c r="J44" s="43">
        <f>IFERROR(I44,0)</f>
        <v>0</v>
      </c>
    </row>
    <row r="45" spans="2:11" x14ac:dyDescent="0.35">
      <c r="B45" s="168"/>
      <c r="C45" s="4" t="s">
        <v>187</v>
      </c>
      <c r="D45" s="31" t="s">
        <v>56</v>
      </c>
      <c r="E45" s="47">
        <f>Questionnaire!E74</f>
        <v>0</v>
      </c>
      <c r="F45" s="41" t="str">
        <f>IF(E45='Data - Do not edit'!C118,1,IF(E45='Data - Do not edit'!C119,0,""))</f>
        <v/>
      </c>
      <c r="G45" s="39">
        <f>Questionnaire!F74</f>
        <v>1</v>
      </c>
      <c r="H45" s="42">
        <f t="shared" si="3"/>
        <v>1</v>
      </c>
      <c r="I45" s="37">
        <f t="shared" si="0"/>
        <v>0</v>
      </c>
      <c r="J45" s="43">
        <f>IFERROR(I45,0)</f>
        <v>0</v>
      </c>
    </row>
    <row r="46" spans="2:11" x14ac:dyDescent="0.35">
      <c r="B46" s="168"/>
      <c r="C46" s="4" t="s">
        <v>187</v>
      </c>
      <c r="D46" s="31" t="s">
        <v>59</v>
      </c>
      <c r="E46" s="47">
        <f>Questionnaire!E75</f>
        <v>0</v>
      </c>
      <c r="F46" s="41" t="str">
        <f>IF(E46='Data - Do not edit'!C122,1,IF(E46='Data - Do not edit'!C123,0,""))</f>
        <v/>
      </c>
      <c r="G46" s="39">
        <f>Questionnaire!F75</f>
        <v>1</v>
      </c>
      <c r="H46" s="42">
        <f t="shared" si="3"/>
        <v>1</v>
      </c>
      <c r="I46" s="37">
        <f t="shared" si="0"/>
        <v>0</v>
      </c>
      <c r="J46" s="43">
        <f>IFERROR(I46,0)</f>
        <v>0</v>
      </c>
    </row>
    <row r="47" spans="2:11" x14ac:dyDescent="0.35">
      <c r="B47" s="168"/>
      <c r="C47" s="4" t="s">
        <v>187</v>
      </c>
      <c r="D47" s="31" t="s">
        <v>60</v>
      </c>
      <c r="E47" s="47">
        <f>Questionnaire!E76</f>
        <v>0</v>
      </c>
      <c r="F47" s="41" t="str">
        <f>IF(E47='Data - Do not edit'!C126,1,IF(E47='Data - Do not edit'!C127,0,""))</f>
        <v/>
      </c>
      <c r="G47" s="39">
        <f>Questionnaire!F76</f>
        <v>1</v>
      </c>
      <c r="H47" s="42">
        <f t="shared" si="3"/>
        <v>1</v>
      </c>
      <c r="I47" s="37">
        <f t="shared" si="0"/>
        <v>0</v>
      </c>
      <c r="J47" s="43">
        <f>IFERROR(I47,0)</f>
        <v>0</v>
      </c>
    </row>
    <row r="48" spans="2:11" x14ac:dyDescent="0.35">
      <c r="B48" s="169"/>
      <c r="C48" s="164" t="s">
        <v>90</v>
      </c>
      <c r="D48" s="165"/>
      <c r="E48" s="165"/>
      <c r="F48" s="165"/>
      <c r="G48" s="166"/>
      <c r="H48" s="35">
        <f>IFERROR(SUM(H40:H47),"0")</f>
        <v>8</v>
      </c>
      <c r="I48" s="12"/>
      <c r="J48" s="35">
        <f>IFERROR(SUM(J40:J47),"0")</f>
        <v>0</v>
      </c>
    </row>
    <row r="49" spans="2:10" x14ac:dyDescent="0.35">
      <c r="B49" s="167" t="s">
        <v>183</v>
      </c>
      <c r="C49" s="4" t="s">
        <v>124</v>
      </c>
      <c r="D49" s="31" t="s">
        <v>131</v>
      </c>
      <c r="E49" s="47">
        <f>Questionnaire!E81</f>
        <v>0</v>
      </c>
      <c r="F49" s="41" t="str">
        <f>IF(E49='Data - Do not edit'!C132,"",IF(E49='Data - Do not edit'!C133,1,IF(E49='Data - Do not edit'!C134,0,"")))</f>
        <v/>
      </c>
      <c r="G49" s="40">
        <f>Questionnaire!F81</f>
        <v>1</v>
      </c>
      <c r="H49" s="42">
        <f t="shared" si="3"/>
        <v>1</v>
      </c>
      <c r="I49" s="37">
        <f t="shared" si="0"/>
        <v>0</v>
      </c>
      <c r="J49" s="43">
        <f t="shared" ref="J49:J60" si="5">IFERROR(I49,0)</f>
        <v>0</v>
      </c>
    </row>
    <row r="50" spans="2:10" x14ac:dyDescent="0.35">
      <c r="B50" s="168"/>
      <c r="C50" s="4" t="s">
        <v>124</v>
      </c>
      <c r="D50" s="31" t="s">
        <v>132</v>
      </c>
      <c r="E50" s="47">
        <f>Questionnaire!E82</f>
        <v>0</v>
      </c>
      <c r="F50" s="41" t="str">
        <f>IF(E50='Data - Do not edit'!C137,"",IF(E50='Data - Do not edit'!C138,1,IF(E50='Data - Do not edit'!C139,0,"")))</f>
        <v/>
      </c>
      <c r="G50" s="40">
        <f>Questionnaire!F82</f>
        <v>1</v>
      </c>
      <c r="H50" s="42">
        <f t="shared" si="3"/>
        <v>1</v>
      </c>
      <c r="I50" s="37">
        <f t="shared" si="0"/>
        <v>0</v>
      </c>
      <c r="J50" s="43">
        <f t="shared" si="5"/>
        <v>0</v>
      </c>
    </row>
    <row r="51" spans="2:10" x14ac:dyDescent="0.35">
      <c r="B51" s="168"/>
      <c r="C51" s="4" t="s">
        <v>124</v>
      </c>
      <c r="D51" s="31" t="s">
        <v>133</v>
      </c>
      <c r="E51" s="47">
        <f>Questionnaire!E83</f>
        <v>0</v>
      </c>
      <c r="F51" s="41" t="str">
        <f>IF(E51='Data - Do not edit'!C142,"",IF(E51='Data - Do not edit'!C143,1,IF(E51='Data - Do not edit'!C144,0,"")))</f>
        <v/>
      </c>
      <c r="G51" s="40">
        <f>Questionnaire!F83</f>
        <v>1</v>
      </c>
      <c r="H51" s="42">
        <f t="shared" si="3"/>
        <v>1</v>
      </c>
      <c r="I51" s="37">
        <f t="shared" si="0"/>
        <v>0</v>
      </c>
      <c r="J51" s="43">
        <f t="shared" si="5"/>
        <v>0</v>
      </c>
    </row>
    <row r="52" spans="2:10" x14ac:dyDescent="0.35">
      <c r="B52" s="168"/>
      <c r="C52" s="4" t="s">
        <v>124</v>
      </c>
      <c r="D52" s="31" t="s">
        <v>134</v>
      </c>
      <c r="E52" s="47">
        <f>Questionnaire!E84</f>
        <v>0</v>
      </c>
      <c r="F52" s="41" t="str">
        <f>IF(E52='Data - Do not edit'!C147,"",IF(E52='Data - Do not edit'!C148,1,IF(E52='Data - Do not edit'!C149,0,"")))</f>
        <v/>
      </c>
      <c r="G52" s="40">
        <f>Questionnaire!F84</f>
        <v>1</v>
      </c>
      <c r="H52" s="42">
        <f t="shared" si="3"/>
        <v>1</v>
      </c>
      <c r="I52" s="37">
        <f t="shared" si="0"/>
        <v>0</v>
      </c>
      <c r="J52" s="43">
        <f t="shared" si="5"/>
        <v>0</v>
      </c>
    </row>
    <row r="53" spans="2:10" x14ac:dyDescent="0.35">
      <c r="B53" s="168"/>
      <c r="C53" s="79" t="s">
        <v>125</v>
      </c>
      <c r="D53" s="31" t="s">
        <v>135</v>
      </c>
      <c r="E53" s="47">
        <f>Questionnaire!E85</f>
        <v>0</v>
      </c>
      <c r="F53" s="41" t="str">
        <f>IF(E53='Data - Do not edit'!C152,1,IF(E53='Data - Do not edit'!C153,0,""))</f>
        <v/>
      </c>
      <c r="G53" s="40">
        <f>Questionnaire!F85</f>
        <v>1</v>
      </c>
      <c r="H53" s="42">
        <f t="shared" si="3"/>
        <v>1</v>
      </c>
      <c r="I53" s="37">
        <f t="shared" si="0"/>
        <v>0</v>
      </c>
      <c r="J53" s="43">
        <f t="shared" si="5"/>
        <v>0</v>
      </c>
    </row>
    <row r="54" spans="2:10" x14ac:dyDescent="0.35">
      <c r="B54" s="168"/>
      <c r="C54" s="79" t="s">
        <v>125</v>
      </c>
      <c r="D54" s="31" t="s">
        <v>136</v>
      </c>
      <c r="E54" s="47">
        <f>Questionnaire!E86</f>
        <v>0</v>
      </c>
      <c r="F54" s="37" t="str">
        <f>IF(E54='Data - Do not edit'!C156,1,IF(E54='Data - Do not edit'!C157,0,""))</f>
        <v/>
      </c>
      <c r="G54" s="40">
        <f>Questionnaire!F86</f>
        <v>1</v>
      </c>
      <c r="H54" s="42">
        <f t="shared" si="3"/>
        <v>1</v>
      </c>
      <c r="I54" s="37">
        <f t="shared" si="0"/>
        <v>0</v>
      </c>
      <c r="J54" s="43">
        <f t="shared" si="5"/>
        <v>0</v>
      </c>
    </row>
    <row r="55" spans="2:10" x14ac:dyDescent="0.35">
      <c r="B55" s="168"/>
      <c r="C55" s="79" t="s">
        <v>125</v>
      </c>
      <c r="D55" s="31" t="s">
        <v>137</v>
      </c>
      <c r="E55" s="47">
        <f>Questionnaire!E87</f>
        <v>0</v>
      </c>
      <c r="F55" s="37" t="str">
        <f>IF(E55='Data - Do not edit'!C160,1,IF(E55='Data - Do not edit'!C161,0,""))</f>
        <v/>
      </c>
      <c r="G55" s="40">
        <f>Questionnaire!F87</f>
        <v>1</v>
      </c>
      <c r="H55" s="42">
        <f t="shared" si="3"/>
        <v>1</v>
      </c>
      <c r="I55" s="37">
        <f t="shared" si="0"/>
        <v>0</v>
      </c>
      <c r="J55" s="43">
        <f t="shared" si="5"/>
        <v>0</v>
      </c>
    </row>
    <row r="56" spans="2:10" x14ac:dyDescent="0.35">
      <c r="B56" s="168"/>
      <c r="C56" s="79" t="s">
        <v>125</v>
      </c>
      <c r="D56" s="31" t="s">
        <v>138</v>
      </c>
      <c r="E56" s="47">
        <f>Questionnaire!E88</f>
        <v>0</v>
      </c>
      <c r="F56" s="37" t="str">
        <f>IF(E56='Data - Do not edit'!C164,1,IF(E56='Data - Do not edit'!C165,0,""))</f>
        <v/>
      </c>
      <c r="G56" s="40">
        <f>Questionnaire!F88</f>
        <v>1</v>
      </c>
      <c r="H56" s="42">
        <f t="shared" si="3"/>
        <v>1</v>
      </c>
      <c r="I56" s="37">
        <f t="shared" si="0"/>
        <v>0</v>
      </c>
      <c r="J56" s="43">
        <f t="shared" si="5"/>
        <v>0</v>
      </c>
    </row>
    <row r="57" spans="2:10" x14ac:dyDescent="0.35">
      <c r="B57" s="168"/>
      <c r="C57" s="79" t="s">
        <v>126</v>
      </c>
      <c r="D57" s="31" t="s">
        <v>139</v>
      </c>
      <c r="E57" s="47">
        <f>Questionnaire!E89</f>
        <v>0</v>
      </c>
      <c r="F57" s="37" t="str">
        <f>IF(E57='Data - Do not edit'!C168,1,IF(E57='Data - Do not edit'!C169,0,""))</f>
        <v/>
      </c>
      <c r="G57" s="40">
        <f>Questionnaire!F89</f>
        <v>1</v>
      </c>
      <c r="H57" s="42">
        <f t="shared" si="3"/>
        <v>1</v>
      </c>
      <c r="I57" s="37">
        <f t="shared" si="0"/>
        <v>0</v>
      </c>
      <c r="J57" s="43">
        <f t="shared" si="5"/>
        <v>0</v>
      </c>
    </row>
    <row r="58" spans="2:10" x14ac:dyDescent="0.35">
      <c r="B58" s="168"/>
      <c r="C58" s="79" t="s">
        <v>126</v>
      </c>
      <c r="D58" s="31" t="s">
        <v>140</v>
      </c>
      <c r="E58" s="47">
        <f>Questionnaire!E90</f>
        <v>0</v>
      </c>
      <c r="F58" s="37" t="str">
        <f>IF(E58='Data - Do not edit'!C172,1,IF(E58='Data - Do not edit'!C173,0,""))</f>
        <v/>
      </c>
      <c r="G58" s="40">
        <f>Questionnaire!F90</f>
        <v>1</v>
      </c>
      <c r="H58" s="42">
        <f t="shared" si="3"/>
        <v>1</v>
      </c>
      <c r="I58" s="37">
        <f t="shared" si="0"/>
        <v>0</v>
      </c>
      <c r="J58" s="43">
        <f t="shared" si="5"/>
        <v>0</v>
      </c>
    </row>
    <row r="59" spans="2:10" x14ac:dyDescent="0.35">
      <c r="B59" s="168"/>
      <c r="C59" s="79" t="s">
        <v>126</v>
      </c>
      <c r="D59" s="31" t="s">
        <v>141</v>
      </c>
      <c r="E59" s="47">
        <f>Questionnaire!E91</f>
        <v>0</v>
      </c>
      <c r="F59" s="37" t="str">
        <f>IF(E59='Data - Do not edit'!C176,1,IF(E59='Data - Do not edit'!C177,0,""))</f>
        <v/>
      </c>
      <c r="G59" s="40">
        <f>Questionnaire!F91</f>
        <v>1</v>
      </c>
      <c r="H59" s="42">
        <f t="shared" si="3"/>
        <v>1</v>
      </c>
      <c r="I59" s="37">
        <f t="shared" si="0"/>
        <v>0</v>
      </c>
      <c r="J59" s="43">
        <f t="shared" si="5"/>
        <v>0</v>
      </c>
    </row>
    <row r="60" spans="2:10" x14ac:dyDescent="0.35">
      <c r="B60" s="168"/>
      <c r="C60" s="79" t="s">
        <v>126</v>
      </c>
      <c r="D60" s="31" t="s">
        <v>142</v>
      </c>
      <c r="E60" s="47">
        <f>Questionnaire!E92</f>
        <v>0</v>
      </c>
      <c r="F60" s="37" t="str">
        <f>IF(E60='Data - Do not edit'!C180,1,IF(E60='Data - Do not edit'!C181,0,""))</f>
        <v/>
      </c>
      <c r="G60" s="40">
        <f>Questionnaire!F92</f>
        <v>1</v>
      </c>
      <c r="H60" s="42">
        <f t="shared" si="3"/>
        <v>1</v>
      </c>
      <c r="I60" s="37">
        <f t="shared" si="0"/>
        <v>0</v>
      </c>
      <c r="J60" s="43">
        <f t="shared" si="5"/>
        <v>0</v>
      </c>
    </row>
    <row r="61" spans="2:10" x14ac:dyDescent="0.35">
      <c r="B61" s="169"/>
      <c r="C61" s="164" t="s">
        <v>90</v>
      </c>
      <c r="D61" s="165"/>
      <c r="E61" s="165"/>
      <c r="F61" s="165"/>
      <c r="G61" s="166"/>
      <c r="H61" s="35">
        <f>IFERROR(SUM(H49:H60),"0")</f>
        <v>12</v>
      </c>
      <c r="I61" s="12"/>
      <c r="J61" s="35">
        <f>IFERROR(SUM(J49:J60),"0")</f>
        <v>0</v>
      </c>
    </row>
    <row r="62" spans="2:10" x14ac:dyDescent="0.35">
      <c r="B62" s="164" t="s">
        <v>89</v>
      </c>
      <c r="C62" s="165"/>
      <c r="D62" s="165"/>
      <c r="E62" s="165"/>
      <c r="F62" s="165"/>
      <c r="G62" s="166"/>
      <c r="H62" s="33">
        <f>IFERROR(H25+H30+H39+H48+H61,"0")</f>
        <v>72</v>
      </c>
      <c r="I62" s="12"/>
      <c r="J62" s="33">
        <f>IFERROR(J25+J30+J39+J48+J61,"0")</f>
        <v>0</v>
      </c>
    </row>
  </sheetData>
  <sheetProtection sheet="1" objects="1" scenarios="1"/>
  <mergeCells count="14">
    <mergeCell ref="B9:B11"/>
    <mergeCell ref="B14:C14"/>
    <mergeCell ref="B15:C15"/>
    <mergeCell ref="B62:G62"/>
    <mergeCell ref="B19:B25"/>
    <mergeCell ref="C25:G25"/>
    <mergeCell ref="C48:G48"/>
    <mergeCell ref="C61:G61"/>
    <mergeCell ref="C30:G30"/>
    <mergeCell ref="C39:G39"/>
    <mergeCell ref="B49:B61"/>
    <mergeCell ref="B26:B30"/>
    <mergeCell ref="B31:B39"/>
    <mergeCell ref="B40:B4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C6808-1975-4C73-89DE-6AF06157A0AC}">
  <sheetPr codeName="Sheet8"/>
  <dimension ref="A1:D181"/>
  <sheetViews>
    <sheetView zoomScaleNormal="100" workbookViewId="0">
      <pane ySplit="3" topLeftCell="A4" activePane="bottomLeft" state="frozen"/>
      <selection pane="bottomLeft"/>
    </sheetView>
  </sheetViews>
  <sheetFormatPr defaultColWidth="8.81640625" defaultRowHeight="14.5" x14ac:dyDescent="0.35"/>
  <cols>
    <col min="1" max="1" width="1.81640625" style="52" customWidth="1"/>
    <col min="2" max="2" width="8.81640625" style="80"/>
    <col min="3" max="3" width="77.453125" style="80" customWidth="1"/>
    <col min="4" max="16384" width="8.81640625" style="80"/>
  </cols>
  <sheetData>
    <row r="1" spans="2:4" s="1" customFormat="1" x14ac:dyDescent="0.35"/>
    <row r="2" spans="2:4" s="1" customFormat="1" x14ac:dyDescent="0.35">
      <c r="B2" s="2" t="s">
        <v>22</v>
      </c>
    </row>
    <row r="3" spans="2:4" s="1" customFormat="1" x14ac:dyDescent="0.35"/>
    <row r="4" spans="2:4" s="52" customFormat="1" x14ac:dyDescent="0.35"/>
    <row r="5" spans="2:4" x14ac:dyDescent="0.35">
      <c r="B5" s="80" t="s">
        <v>23</v>
      </c>
    </row>
    <row r="7" spans="2:4" x14ac:dyDescent="0.35">
      <c r="B7" s="80" t="s">
        <v>82</v>
      </c>
    </row>
    <row r="9" spans="2:4" x14ac:dyDescent="0.35">
      <c r="B9" s="80" t="s">
        <v>61</v>
      </c>
    </row>
    <row r="11" spans="2:4" x14ac:dyDescent="0.35">
      <c r="B11" s="81" t="s">
        <v>36</v>
      </c>
      <c r="C11" s="80" t="s">
        <v>143</v>
      </c>
      <c r="D11" s="82"/>
    </row>
    <row r="12" spans="2:4" x14ac:dyDescent="0.35">
      <c r="B12" s="81" t="s">
        <v>4</v>
      </c>
      <c r="C12" s="80" t="s">
        <v>144</v>
      </c>
    </row>
    <row r="13" spans="2:4" x14ac:dyDescent="0.35">
      <c r="B13" s="81" t="s">
        <v>5</v>
      </c>
      <c r="C13" s="80" t="s">
        <v>83</v>
      </c>
    </row>
    <row r="14" spans="2:4" x14ac:dyDescent="0.35">
      <c r="B14" s="81" t="s">
        <v>75</v>
      </c>
      <c r="C14" s="80" t="s">
        <v>93</v>
      </c>
    </row>
    <row r="15" spans="2:4" x14ac:dyDescent="0.35">
      <c r="B15" s="81" t="s">
        <v>76</v>
      </c>
      <c r="C15" s="80" t="s">
        <v>145</v>
      </c>
    </row>
    <row r="16" spans="2:4" x14ac:dyDescent="0.35">
      <c r="B16" s="81" t="s">
        <v>81</v>
      </c>
      <c r="C16" s="80" t="s">
        <v>146</v>
      </c>
    </row>
    <row r="17" spans="2:4" x14ac:dyDescent="0.35">
      <c r="B17" s="81"/>
    </row>
    <row r="18" spans="2:4" x14ac:dyDescent="0.35">
      <c r="B18" s="81" t="s">
        <v>74</v>
      </c>
      <c r="C18" s="80" t="s">
        <v>150</v>
      </c>
      <c r="D18" s="82"/>
    </row>
    <row r="19" spans="2:4" x14ac:dyDescent="0.35">
      <c r="B19" s="81" t="s">
        <v>4</v>
      </c>
      <c r="C19" s="80" t="s">
        <v>6</v>
      </c>
    </row>
    <row r="20" spans="2:4" x14ac:dyDescent="0.35">
      <c r="B20" s="81" t="s">
        <v>5</v>
      </c>
      <c r="C20" s="83" t="s">
        <v>7</v>
      </c>
    </row>
    <row r="21" spans="2:4" x14ac:dyDescent="0.35">
      <c r="B21" s="81"/>
      <c r="C21" s="83"/>
    </row>
    <row r="22" spans="2:4" x14ac:dyDescent="0.35">
      <c r="B22" s="81" t="s">
        <v>147</v>
      </c>
      <c r="C22" s="83" t="s">
        <v>151</v>
      </c>
    </row>
    <row r="23" spans="2:4" x14ac:dyDescent="0.35">
      <c r="B23" s="81" t="s">
        <v>4</v>
      </c>
      <c r="C23" s="80" t="s">
        <v>6</v>
      </c>
    </row>
    <row r="24" spans="2:4" x14ac:dyDescent="0.35">
      <c r="B24" s="81" t="s">
        <v>5</v>
      </c>
      <c r="C24" s="83" t="s">
        <v>7</v>
      </c>
    </row>
    <row r="25" spans="2:4" x14ac:dyDescent="0.35">
      <c r="B25" s="81"/>
      <c r="C25" s="83"/>
    </row>
    <row r="26" spans="2:4" x14ac:dyDescent="0.35">
      <c r="B26" s="81" t="s">
        <v>148</v>
      </c>
      <c r="C26" s="83" t="s">
        <v>152</v>
      </c>
    </row>
    <row r="27" spans="2:4" x14ac:dyDescent="0.35">
      <c r="B27" s="81" t="s">
        <v>4</v>
      </c>
      <c r="C27" s="80" t="s">
        <v>6</v>
      </c>
    </row>
    <row r="28" spans="2:4" x14ac:dyDescent="0.35">
      <c r="B28" s="81" t="s">
        <v>5</v>
      </c>
      <c r="C28" s="83" t="s">
        <v>7</v>
      </c>
    </row>
    <row r="29" spans="2:4" x14ac:dyDescent="0.35">
      <c r="B29" s="81"/>
      <c r="C29" s="83"/>
    </row>
    <row r="30" spans="2:4" x14ac:dyDescent="0.35">
      <c r="B30" s="81" t="s">
        <v>149</v>
      </c>
      <c r="C30" s="83" t="s">
        <v>153</v>
      </c>
    </row>
    <row r="31" spans="2:4" x14ac:dyDescent="0.35">
      <c r="B31" s="81" t="s">
        <v>4</v>
      </c>
      <c r="C31" s="80" t="s">
        <v>6</v>
      </c>
    </row>
    <row r="32" spans="2:4" x14ac:dyDescent="0.35">
      <c r="B32" s="81" t="s">
        <v>5</v>
      </c>
      <c r="C32" s="83" t="s">
        <v>7</v>
      </c>
    </row>
    <row r="33" spans="2:4" x14ac:dyDescent="0.35">
      <c r="B33" s="81"/>
    </row>
    <row r="34" spans="2:4" x14ac:dyDescent="0.35">
      <c r="B34" s="81" t="s">
        <v>112</v>
      </c>
      <c r="C34" s="80" t="s">
        <v>154</v>
      </c>
    </row>
    <row r="35" spans="2:4" x14ac:dyDescent="0.35">
      <c r="B35" s="81" t="s">
        <v>4</v>
      </c>
      <c r="C35" s="80" t="s">
        <v>104</v>
      </c>
    </row>
    <row r="36" spans="2:4" x14ac:dyDescent="0.35">
      <c r="B36" s="81" t="s">
        <v>5</v>
      </c>
      <c r="C36" s="80" t="s">
        <v>93</v>
      </c>
    </row>
    <row r="37" spans="2:4" x14ac:dyDescent="0.35">
      <c r="B37" s="81" t="s">
        <v>75</v>
      </c>
      <c r="C37" s="80" t="s">
        <v>146</v>
      </c>
    </row>
    <row r="38" spans="2:4" x14ac:dyDescent="0.35">
      <c r="B38" s="81" t="s">
        <v>76</v>
      </c>
      <c r="C38" s="80" t="s">
        <v>155</v>
      </c>
    </row>
    <row r="39" spans="2:4" x14ac:dyDescent="0.35">
      <c r="B39" s="81" t="s">
        <v>81</v>
      </c>
      <c r="C39" s="80" t="s">
        <v>156</v>
      </c>
    </row>
    <row r="40" spans="2:4" x14ac:dyDescent="0.35">
      <c r="B40" s="81"/>
    </row>
    <row r="41" spans="2:4" x14ac:dyDescent="0.35">
      <c r="B41" s="80" t="s">
        <v>127</v>
      </c>
    </row>
    <row r="43" spans="2:4" x14ac:dyDescent="0.35">
      <c r="B43" s="81" t="s">
        <v>37</v>
      </c>
      <c r="C43" s="80" t="s">
        <v>157</v>
      </c>
      <c r="D43" s="82"/>
    </row>
    <row r="44" spans="2:4" x14ac:dyDescent="0.35">
      <c r="B44" s="81" t="s">
        <v>4</v>
      </c>
      <c r="C44" s="80" t="s">
        <v>6</v>
      </c>
    </row>
    <row r="45" spans="2:4" x14ac:dyDescent="0.35">
      <c r="B45" s="81" t="s">
        <v>5</v>
      </c>
      <c r="C45" s="80" t="s">
        <v>7</v>
      </c>
    </row>
    <row r="46" spans="2:4" x14ac:dyDescent="0.35">
      <c r="B46" s="81"/>
    </row>
    <row r="47" spans="2:4" x14ac:dyDescent="0.35">
      <c r="B47" s="81" t="s">
        <v>38</v>
      </c>
      <c r="C47" s="80" t="s">
        <v>159</v>
      </c>
    </row>
    <row r="48" spans="2:4" x14ac:dyDescent="0.35">
      <c r="B48" s="81" t="s">
        <v>4</v>
      </c>
      <c r="C48" s="80" t="s">
        <v>84</v>
      </c>
    </row>
    <row r="49" spans="2:3" x14ac:dyDescent="0.35">
      <c r="B49" s="81" t="s">
        <v>5</v>
      </c>
      <c r="C49" s="80" t="s">
        <v>6</v>
      </c>
    </row>
    <row r="50" spans="2:3" x14ac:dyDescent="0.35">
      <c r="B50" s="81" t="s">
        <v>75</v>
      </c>
      <c r="C50" s="80" t="s">
        <v>7</v>
      </c>
    </row>
    <row r="51" spans="2:3" x14ac:dyDescent="0.35">
      <c r="B51" s="81"/>
    </row>
    <row r="52" spans="2:3" x14ac:dyDescent="0.35">
      <c r="B52" s="81" t="s">
        <v>39</v>
      </c>
      <c r="C52" s="80" t="s">
        <v>224</v>
      </c>
    </row>
    <row r="53" spans="2:3" x14ac:dyDescent="0.35">
      <c r="B53" s="81" t="s">
        <v>4</v>
      </c>
      <c r="C53" s="80" t="s">
        <v>6</v>
      </c>
    </row>
    <row r="54" spans="2:3" x14ac:dyDescent="0.35">
      <c r="B54" s="81" t="s">
        <v>5</v>
      </c>
      <c r="C54" s="80" t="s">
        <v>7</v>
      </c>
    </row>
    <row r="55" spans="2:3" x14ac:dyDescent="0.35">
      <c r="B55" s="81"/>
    </row>
    <row r="56" spans="2:3" x14ac:dyDescent="0.35">
      <c r="B56" s="81" t="s">
        <v>40</v>
      </c>
      <c r="C56" s="80" t="s">
        <v>158</v>
      </c>
    </row>
    <row r="57" spans="2:3" x14ac:dyDescent="0.35">
      <c r="B57" s="81" t="s">
        <v>4</v>
      </c>
      <c r="C57" s="80" t="s">
        <v>84</v>
      </c>
    </row>
    <row r="58" spans="2:3" x14ac:dyDescent="0.35">
      <c r="B58" s="81" t="s">
        <v>5</v>
      </c>
      <c r="C58" s="80" t="s">
        <v>6</v>
      </c>
    </row>
    <row r="59" spans="2:3" x14ac:dyDescent="0.35">
      <c r="B59" s="81" t="s">
        <v>75</v>
      </c>
      <c r="C59" s="80" t="s">
        <v>7</v>
      </c>
    </row>
    <row r="61" spans="2:3" x14ac:dyDescent="0.35">
      <c r="B61" s="80" t="s">
        <v>128</v>
      </c>
    </row>
    <row r="63" spans="2:3" x14ac:dyDescent="0.35">
      <c r="B63" s="97" t="s">
        <v>41</v>
      </c>
      <c r="C63" s="80" t="s">
        <v>160</v>
      </c>
    </row>
    <row r="64" spans="2:3" x14ac:dyDescent="0.35">
      <c r="B64" s="81" t="s">
        <v>4</v>
      </c>
      <c r="C64" s="80" t="s">
        <v>6</v>
      </c>
    </row>
    <row r="65" spans="2:3" x14ac:dyDescent="0.35">
      <c r="B65" s="81" t="s">
        <v>5</v>
      </c>
      <c r="C65" s="80" t="s">
        <v>7</v>
      </c>
    </row>
    <row r="66" spans="2:3" x14ac:dyDescent="0.35">
      <c r="B66" s="81"/>
    </row>
    <row r="67" spans="2:3" x14ac:dyDescent="0.35">
      <c r="B67" s="97" t="s">
        <v>42</v>
      </c>
      <c r="C67" s="80" t="s">
        <v>177</v>
      </c>
    </row>
    <row r="68" spans="2:3" x14ac:dyDescent="0.35">
      <c r="B68" s="81" t="s">
        <v>4</v>
      </c>
      <c r="C68" s="80" t="s">
        <v>6</v>
      </c>
    </row>
    <row r="69" spans="2:3" x14ac:dyDescent="0.35">
      <c r="B69" s="81" t="s">
        <v>5</v>
      </c>
      <c r="C69" s="80" t="s">
        <v>7</v>
      </c>
    </row>
    <row r="71" spans="2:3" x14ac:dyDescent="0.35">
      <c r="B71" s="97" t="s">
        <v>43</v>
      </c>
      <c r="C71" s="80" t="s">
        <v>161</v>
      </c>
    </row>
    <row r="72" spans="2:3" x14ac:dyDescent="0.35">
      <c r="B72" s="81" t="s">
        <v>4</v>
      </c>
      <c r="C72" s="80" t="s">
        <v>6</v>
      </c>
    </row>
    <row r="73" spans="2:3" x14ac:dyDescent="0.35">
      <c r="B73" s="81" t="s">
        <v>5</v>
      </c>
      <c r="C73" s="80" t="s">
        <v>7</v>
      </c>
    </row>
    <row r="75" spans="2:3" x14ac:dyDescent="0.35">
      <c r="B75" s="97" t="s">
        <v>44</v>
      </c>
      <c r="C75" s="80" t="s">
        <v>162</v>
      </c>
    </row>
    <row r="76" spans="2:3" x14ac:dyDescent="0.35">
      <c r="B76" s="81" t="s">
        <v>4</v>
      </c>
      <c r="C76" s="80" t="s">
        <v>6</v>
      </c>
    </row>
    <row r="77" spans="2:3" x14ac:dyDescent="0.35">
      <c r="B77" s="81" t="s">
        <v>5</v>
      </c>
      <c r="C77" s="80" t="s">
        <v>7</v>
      </c>
    </row>
    <row r="78" spans="2:3" x14ac:dyDescent="0.35">
      <c r="B78" s="81"/>
    </row>
    <row r="79" spans="2:3" x14ac:dyDescent="0.35">
      <c r="B79" s="81" t="s">
        <v>45</v>
      </c>
      <c r="C79" s="80" t="s">
        <v>163</v>
      </c>
    </row>
    <row r="80" spans="2:3" x14ac:dyDescent="0.35">
      <c r="B80" s="81" t="s">
        <v>4</v>
      </c>
      <c r="C80" s="80" t="s">
        <v>6</v>
      </c>
    </row>
    <row r="81" spans="2:3" x14ac:dyDescent="0.35">
      <c r="B81" s="81" t="s">
        <v>5</v>
      </c>
      <c r="C81" s="80" t="s">
        <v>7</v>
      </c>
    </row>
    <row r="82" spans="2:3" x14ac:dyDescent="0.35">
      <c r="B82" s="81"/>
    </row>
    <row r="83" spans="2:3" x14ac:dyDescent="0.35">
      <c r="B83" s="81" t="s">
        <v>46</v>
      </c>
      <c r="C83" s="80" t="s">
        <v>227</v>
      </c>
    </row>
    <row r="84" spans="2:3" x14ac:dyDescent="0.35">
      <c r="B84" s="81" t="s">
        <v>4</v>
      </c>
      <c r="C84" s="80" t="s">
        <v>6</v>
      </c>
    </row>
    <row r="85" spans="2:3" x14ac:dyDescent="0.35">
      <c r="B85" s="81" t="s">
        <v>5</v>
      </c>
      <c r="C85" s="80" t="s">
        <v>7</v>
      </c>
    </row>
    <row r="86" spans="2:3" x14ac:dyDescent="0.35">
      <c r="B86" s="81"/>
    </row>
    <row r="87" spans="2:3" x14ac:dyDescent="0.35">
      <c r="B87" s="81" t="s">
        <v>47</v>
      </c>
      <c r="C87" s="80" t="s">
        <v>164</v>
      </c>
    </row>
    <row r="88" spans="2:3" x14ac:dyDescent="0.35">
      <c r="B88" s="81" t="s">
        <v>4</v>
      </c>
      <c r="C88" s="80" t="s">
        <v>6</v>
      </c>
    </row>
    <row r="89" spans="2:3" x14ac:dyDescent="0.35">
      <c r="B89" s="81" t="s">
        <v>5</v>
      </c>
      <c r="C89" s="80" t="s">
        <v>7</v>
      </c>
    </row>
    <row r="90" spans="2:3" x14ac:dyDescent="0.35">
      <c r="B90" s="81"/>
    </row>
    <row r="91" spans="2:3" x14ac:dyDescent="0.35">
      <c r="B91" s="81" t="s">
        <v>48</v>
      </c>
      <c r="C91" s="80" t="s">
        <v>186</v>
      </c>
    </row>
    <row r="92" spans="2:3" x14ac:dyDescent="0.35">
      <c r="B92" s="81" t="s">
        <v>4</v>
      </c>
      <c r="C92" s="80" t="s">
        <v>6</v>
      </c>
    </row>
    <row r="93" spans="2:3" x14ac:dyDescent="0.35">
      <c r="B93" s="81" t="s">
        <v>5</v>
      </c>
      <c r="C93" s="80" t="s">
        <v>7</v>
      </c>
    </row>
    <row r="94" spans="2:3" x14ac:dyDescent="0.35">
      <c r="B94" s="81"/>
    </row>
    <row r="95" spans="2:3" x14ac:dyDescent="0.35">
      <c r="B95" s="80" t="s">
        <v>129</v>
      </c>
    </row>
    <row r="96" spans="2:3" x14ac:dyDescent="0.35">
      <c r="B96" s="81"/>
    </row>
    <row r="97" spans="2:3" x14ac:dyDescent="0.35">
      <c r="B97" s="81" t="s">
        <v>53</v>
      </c>
      <c r="C97" s="80" t="s">
        <v>165</v>
      </c>
    </row>
    <row r="98" spans="2:3" x14ac:dyDescent="0.35">
      <c r="B98" s="81" t="s">
        <v>4</v>
      </c>
      <c r="C98" s="80" t="s">
        <v>6</v>
      </c>
    </row>
    <row r="99" spans="2:3" x14ac:dyDescent="0.35">
      <c r="B99" s="81" t="s">
        <v>5</v>
      </c>
      <c r="C99" s="80" t="s">
        <v>7</v>
      </c>
    </row>
    <row r="100" spans="2:3" x14ac:dyDescent="0.35">
      <c r="B100" s="81"/>
    </row>
    <row r="101" spans="2:3" x14ac:dyDescent="0.35">
      <c r="B101" s="81" t="s">
        <v>54</v>
      </c>
      <c r="C101" s="80" t="s">
        <v>166</v>
      </c>
    </row>
    <row r="102" spans="2:3" x14ac:dyDescent="0.35">
      <c r="B102" s="81" t="s">
        <v>4</v>
      </c>
      <c r="C102" s="80" t="s">
        <v>6</v>
      </c>
    </row>
    <row r="103" spans="2:3" x14ac:dyDescent="0.35">
      <c r="B103" s="81" t="s">
        <v>5</v>
      </c>
      <c r="C103" s="80" t="s">
        <v>7</v>
      </c>
    </row>
    <row r="104" spans="2:3" x14ac:dyDescent="0.35">
      <c r="B104" s="81"/>
    </row>
    <row r="105" spans="2:3" x14ac:dyDescent="0.35">
      <c r="B105" s="81" t="s">
        <v>57</v>
      </c>
      <c r="C105" s="80" t="s">
        <v>167</v>
      </c>
    </row>
    <row r="106" spans="2:3" x14ac:dyDescent="0.35">
      <c r="B106" s="81" t="s">
        <v>4</v>
      </c>
      <c r="C106" s="80" t="s">
        <v>6</v>
      </c>
    </row>
    <row r="107" spans="2:3" x14ac:dyDescent="0.35">
      <c r="B107" s="81" t="s">
        <v>5</v>
      </c>
      <c r="C107" s="80" t="s">
        <v>7</v>
      </c>
    </row>
    <row r="108" spans="2:3" x14ac:dyDescent="0.35">
      <c r="B108" s="81"/>
    </row>
    <row r="109" spans="2:3" x14ac:dyDescent="0.35">
      <c r="B109" s="81" t="s">
        <v>58</v>
      </c>
      <c r="C109" s="80" t="s">
        <v>168</v>
      </c>
    </row>
    <row r="110" spans="2:3" x14ac:dyDescent="0.35">
      <c r="B110" s="81" t="s">
        <v>4</v>
      </c>
      <c r="C110" s="80" t="s">
        <v>6</v>
      </c>
    </row>
    <row r="111" spans="2:3" x14ac:dyDescent="0.35">
      <c r="B111" s="81" t="s">
        <v>5</v>
      </c>
      <c r="C111" s="80" t="s">
        <v>7</v>
      </c>
    </row>
    <row r="113" spans="2:3" x14ac:dyDescent="0.35">
      <c r="B113" s="81" t="s">
        <v>55</v>
      </c>
      <c r="C113" s="80" t="s">
        <v>169</v>
      </c>
    </row>
    <row r="114" spans="2:3" x14ac:dyDescent="0.35">
      <c r="B114" s="81" t="s">
        <v>4</v>
      </c>
      <c r="C114" s="80" t="s">
        <v>6</v>
      </c>
    </row>
    <row r="115" spans="2:3" x14ac:dyDescent="0.35">
      <c r="B115" s="81" t="s">
        <v>5</v>
      </c>
      <c r="C115" s="80" t="s">
        <v>7</v>
      </c>
    </row>
    <row r="117" spans="2:3" x14ac:dyDescent="0.35">
      <c r="B117" s="81" t="s">
        <v>56</v>
      </c>
      <c r="C117" s="80" t="s">
        <v>170</v>
      </c>
    </row>
    <row r="118" spans="2:3" x14ac:dyDescent="0.35">
      <c r="B118" s="81" t="s">
        <v>4</v>
      </c>
      <c r="C118" s="80" t="s">
        <v>6</v>
      </c>
    </row>
    <row r="119" spans="2:3" x14ac:dyDescent="0.35">
      <c r="B119" s="81" t="s">
        <v>5</v>
      </c>
      <c r="C119" s="80" t="s">
        <v>7</v>
      </c>
    </row>
    <row r="121" spans="2:3" x14ac:dyDescent="0.35">
      <c r="B121" s="81" t="s">
        <v>59</v>
      </c>
      <c r="C121" s="80" t="s">
        <v>171</v>
      </c>
    </row>
    <row r="122" spans="2:3" x14ac:dyDescent="0.35">
      <c r="B122" s="81" t="s">
        <v>4</v>
      </c>
      <c r="C122" s="80" t="s">
        <v>6</v>
      </c>
    </row>
    <row r="123" spans="2:3" x14ac:dyDescent="0.35">
      <c r="B123" s="81" t="s">
        <v>5</v>
      </c>
      <c r="C123" s="80" t="s">
        <v>7</v>
      </c>
    </row>
    <row r="125" spans="2:3" x14ac:dyDescent="0.35">
      <c r="B125" s="81" t="s">
        <v>60</v>
      </c>
      <c r="C125" s="80" t="s">
        <v>230</v>
      </c>
    </row>
    <row r="126" spans="2:3" x14ac:dyDescent="0.35">
      <c r="B126" s="81" t="s">
        <v>4</v>
      </c>
      <c r="C126" s="80" t="s">
        <v>6</v>
      </c>
    </row>
    <row r="127" spans="2:3" x14ac:dyDescent="0.35">
      <c r="B127" s="81" t="s">
        <v>5</v>
      </c>
      <c r="C127" s="80" t="s">
        <v>7</v>
      </c>
    </row>
    <row r="128" spans="2:3" x14ac:dyDescent="0.35">
      <c r="B128" s="81"/>
    </row>
    <row r="129" spans="2:3" x14ac:dyDescent="0.35">
      <c r="B129" s="80" t="s">
        <v>130</v>
      </c>
    </row>
    <row r="131" spans="2:3" x14ac:dyDescent="0.35">
      <c r="B131" s="81" t="s">
        <v>131</v>
      </c>
      <c r="C131" s="80" t="s">
        <v>178</v>
      </c>
    </row>
    <row r="132" spans="2:3" x14ac:dyDescent="0.35">
      <c r="B132" s="81" t="s">
        <v>4</v>
      </c>
      <c r="C132" s="80" t="s">
        <v>84</v>
      </c>
    </row>
    <row r="133" spans="2:3" x14ac:dyDescent="0.35">
      <c r="B133" s="81" t="s">
        <v>5</v>
      </c>
      <c r="C133" s="80" t="s">
        <v>6</v>
      </c>
    </row>
    <row r="134" spans="2:3" x14ac:dyDescent="0.35">
      <c r="B134" s="81" t="s">
        <v>75</v>
      </c>
      <c r="C134" s="80" t="s">
        <v>7</v>
      </c>
    </row>
    <row r="136" spans="2:3" x14ac:dyDescent="0.35">
      <c r="B136" s="81" t="s">
        <v>132</v>
      </c>
      <c r="C136" s="80" t="s">
        <v>179</v>
      </c>
    </row>
    <row r="137" spans="2:3" x14ac:dyDescent="0.35">
      <c r="B137" s="81" t="s">
        <v>4</v>
      </c>
      <c r="C137" s="80" t="s">
        <v>84</v>
      </c>
    </row>
    <row r="138" spans="2:3" x14ac:dyDescent="0.35">
      <c r="B138" s="81" t="s">
        <v>5</v>
      </c>
      <c r="C138" s="80" t="s">
        <v>6</v>
      </c>
    </row>
    <row r="139" spans="2:3" x14ac:dyDescent="0.35">
      <c r="B139" s="81" t="s">
        <v>75</v>
      </c>
      <c r="C139" s="80" t="s">
        <v>7</v>
      </c>
    </row>
    <row r="141" spans="2:3" x14ac:dyDescent="0.35">
      <c r="B141" s="81" t="s">
        <v>133</v>
      </c>
      <c r="C141" s="80" t="s">
        <v>229</v>
      </c>
    </row>
    <row r="142" spans="2:3" x14ac:dyDescent="0.35">
      <c r="B142" s="81" t="s">
        <v>4</v>
      </c>
      <c r="C142" s="80" t="s">
        <v>84</v>
      </c>
    </row>
    <row r="143" spans="2:3" x14ac:dyDescent="0.35">
      <c r="B143" s="81" t="s">
        <v>5</v>
      </c>
      <c r="C143" s="80" t="s">
        <v>6</v>
      </c>
    </row>
    <row r="144" spans="2:3" x14ac:dyDescent="0.35">
      <c r="B144" s="81" t="s">
        <v>75</v>
      </c>
      <c r="C144" s="80" t="s">
        <v>7</v>
      </c>
    </row>
    <row r="145" spans="2:3" x14ac:dyDescent="0.35">
      <c r="B145" s="81"/>
    </row>
    <row r="146" spans="2:3" x14ac:dyDescent="0.35">
      <c r="B146" s="81" t="s">
        <v>134</v>
      </c>
      <c r="C146" s="80" t="s">
        <v>180</v>
      </c>
    </row>
    <row r="147" spans="2:3" x14ac:dyDescent="0.35">
      <c r="B147" s="81" t="s">
        <v>4</v>
      </c>
      <c r="C147" s="80" t="s">
        <v>84</v>
      </c>
    </row>
    <row r="148" spans="2:3" x14ac:dyDescent="0.35">
      <c r="B148" s="81" t="s">
        <v>5</v>
      </c>
      <c r="C148" s="80" t="s">
        <v>6</v>
      </c>
    </row>
    <row r="149" spans="2:3" x14ac:dyDescent="0.35">
      <c r="B149" s="81" t="s">
        <v>75</v>
      </c>
      <c r="C149" s="80" t="s">
        <v>7</v>
      </c>
    </row>
    <row r="150" spans="2:3" x14ac:dyDescent="0.35">
      <c r="B150" s="81"/>
    </row>
    <row r="151" spans="2:3" x14ac:dyDescent="0.35">
      <c r="B151" s="81" t="s">
        <v>135</v>
      </c>
      <c r="C151" s="80" t="s">
        <v>172</v>
      </c>
    </row>
    <row r="152" spans="2:3" x14ac:dyDescent="0.35">
      <c r="B152" s="81" t="s">
        <v>4</v>
      </c>
      <c r="C152" s="80" t="s">
        <v>6</v>
      </c>
    </row>
    <row r="153" spans="2:3" x14ac:dyDescent="0.35">
      <c r="B153" s="81" t="s">
        <v>5</v>
      </c>
      <c r="C153" s="80" t="s">
        <v>7</v>
      </c>
    </row>
    <row r="154" spans="2:3" x14ac:dyDescent="0.35">
      <c r="B154" s="81"/>
    </row>
    <row r="155" spans="2:3" x14ac:dyDescent="0.35">
      <c r="B155" s="81" t="s">
        <v>136</v>
      </c>
      <c r="C155" s="80" t="s">
        <v>173</v>
      </c>
    </row>
    <row r="156" spans="2:3" x14ac:dyDescent="0.35">
      <c r="B156" s="81" t="s">
        <v>4</v>
      </c>
      <c r="C156" s="80" t="s">
        <v>6</v>
      </c>
    </row>
    <row r="157" spans="2:3" x14ac:dyDescent="0.35">
      <c r="B157" s="81" t="s">
        <v>5</v>
      </c>
      <c r="C157" s="80" t="s">
        <v>7</v>
      </c>
    </row>
    <row r="158" spans="2:3" x14ac:dyDescent="0.35">
      <c r="B158" s="81"/>
    </row>
    <row r="159" spans="2:3" x14ac:dyDescent="0.35">
      <c r="B159" s="81" t="s">
        <v>137</v>
      </c>
      <c r="C159" s="80" t="s">
        <v>174</v>
      </c>
    </row>
    <row r="160" spans="2:3" x14ac:dyDescent="0.35">
      <c r="B160" s="81" t="s">
        <v>4</v>
      </c>
      <c r="C160" s="80" t="s">
        <v>6</v>
      </c>
    </row>
    <row r="161" spans="2:3" x14ac:dyDescent="0.35">
      <c r="B161" s="81" t="s">
        <v>5</v>
      </c>
      <c r="C161" s="80" t="s">
        <v>7</v>
      </c>
    </row>
    <row r="162" spans="2:3" x14ac:dyDescent="0.35">
      <c r="B162" s="81"/>
    </row>
    <row r="163" spans="2:3" x14ac:dyDescent="0.35">
      <c r="B163" s="81" t="s">
        <v>138</v>
      </c>
      <c r="C163" s="80" t="s">
        <v>175</v>
      </c>
    </row>
    <row r="164" spans="2:3" x14ac:dyDescent="0.35">
      <c r="B164" s="81" t="s">
        <v>4</v>
      </c>
      <c r="C164" s="80" t="s">
        <v>6</v>
      </c>
    </row>
    <row r="165" spans="2:3" x14ac:dyDescent="0.35">
      <c r="B165" s="81" t="s">
        <v>5</v>
      </c>
      <c r="C165" s="80" t="s">
        <v>7</v>
      </c>
    </row>
    <row r="166" spans="2:3" x14ac:dyDescent="0.35">
      <c r="B166" s="81"/>
    </row>
    <row r="167" spans="2:3" x14ac:dyDescent="0.35">
      <c r="B167" s="81" t="s">
        <v>139</v>
      </c>
      <c r="C167" s="80" t="s">
        <v>185</v>
      </c>
    </row>
    <row r="168" spans="2:3" x14ac:dyDescent="0.35">
      <c r="B168" s="81" t="s">
        <v>4</v>
      </c>
      <c r="C168" s="80" t="s">
        <v>6</v>
      </c>
    </row>
    <row r="169" spans="2:3" x14ac:dyDescent="0.35">
      <c r="B169" s="81" t="s">
        <v>5</v>
      </c>
      <c r="C169" s="80" t="s">
        <v>7</v>
      </c>
    </row>
    <row r="170" spans="2:3" x14ac:dyDescent="0.35">
      <c r="B170" s="81"/>
    </row>
    <row r="171" spans="2:3" x14ac:dyDescent="0.35">
      <c r="B171" s="81" t="s">
        <v>140</v>
      </c>
      <c r="C171" s="80" t="s">
        <v>176</v>
      </c>
    </row>
    <row r="172" spans="2:3" x14ac:dyDescent="0.35">
      <c r="B172" s="81" t="s">
        <v>4</v>
      </c>
      <c r="C172" s="80" t="s">
        <v>6</v>
      </c>
    </row>
    <row r="173" spans="2:3" x14ac:dyDescent="0.35">
      <c r="B173" s="81" t="s">
        <v>5</v>
      </c>
      <c r="C173" s="80" t="s">
        <v>7</v>
      </c>
    </row>
    <row r="174" spans="2:3" x14ac:dyDescent="0.35">
      <c r="B174" s="81"/>
    </row>
    <row r="175" spans="2:3" x14ac:dyDescent="0.35">
      <c r="B175" s="81" t="s">
        <v>141</v>
      </c>
      <c r="C175" s="80" t="s">
        <v>184</v>
      </c>
    </row>
    <row r="176" spans="2:3" x14ac:dyDescent="0.35">
      <c r="B176" s="81" t="s">
        <v>4</v>
      </c>
      <c r="C176" s="80" t="s">
        <v>6</v>
      </c>
    </row>
    <row r="177" spans="2:3" x14ac:dyDescent="0.35">
      <c r="B177" s="81" t="s">
        <v>5</v>
      </c>
      <c r="C177" s="80" t="s">
        <v>7</v>
      </c>
    </row>
    <row r="178" spans="2:3" x14ac:dyDescent="0.35">
      <c r="B178" s="81"/>
    </row>
    <row r="179" spans="2:3" x14ac:dyDescent="0.35">
      <c r="B179" s="81" t="s">
        <v>142</v>
      </c>
      <c r="C179" s="80" t="s">
        <v>206</v>
      </c>
    </row>
    <row r="180" spans="2:3" x14ac:dyDescent="0.35">
      <c r="B180" s="81" t="s">
        <v>4</v>
      </c>
      <c r="C180" s="80" t="s">
        <v>6</v>
      </c>
    </row>
    <row r="181" spans="2:3" x14ac:dyDescent="0.35">
      <c r="B181" s="81" t="s">
        <v>5</v>
      </c>
      <c r="C181" s="80" t="s">
        <v>7</v>
      </c>
    </row>
  </sheetData>
  <sheetProtection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D0E96E295BD24449780EEEEE05611EC" ma:contentTypeVersion="10" ma:contentTypeDescription="Create a new document." ma:contentTypeScope="" ma:versionID="ff15bdefd16983b7e78ec89b2cc5a8b6">
  <xsd:schema xmlns:xsd="http://www.w3.org/2001/XMLSchema" xmlns:xs="http://www.w3.org/2001/XMLSchema" xmlns:p="http://schemas.microsoft.com/office/2006/metadata/properties" xmlns:ns3="4c1b4742-accf-4a89-b6dc-0b4549962e67" targetNamespace="http://schemas.microsoft.com/office/2006/metadata/properties" ma:root="true" ma:fieldsID="6fa35f7123db893881172ba40a817e3f" ns3:_="">
    <xsd:import namespace="4c1b4742-accf-4a89-b6dc-0b4549962e67"/>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b4742-accf-4a89-b6dc-0b4549962e6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4c1b4742-accf-4a89-b6dc-0b4549962e67" xsi:nil="true"/>
  </documentManagement>
</p:properties>
</file>

<file path=customXml/itemProps1.xml><?xml version="1.0" encoding="utf-8"?>
<ds:datastoreItem xmlns:ds="http://schemas.openxmlformats.org/officeDocument/2006/customXml" ds:itemID="{200AE9C5-7E6E-4B6D-9EC7-068863F4A97D}">
  <ds:schemaRefs>
    <ds:schemaRef ds:uri="http://schemas.microsoft.com/sharepoint/v3/contenttype/forms"/>
  </ds:schemaRefs>
</ds:datastoreItem>
</file>

<file path=customXml/itemProps2.xml><?xml version="1.0" encoding="utf-8"?>
<ds:datastoreItem xmlns:ds="http://schemas.openxmlformats.org/officeDocument/2006/customXml" ds:itemID="{803E61AE-C17E-4F65-9F7C-E2F695B2A6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1b4742-accf-4a89-b6dc-0b4549962e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3FA58A-F2C0-4EDA-88C7-134376EC3C30}">
  <ds:schemaRefs>
    <ds:schemaRef ds:uri="4c1b4742-accf-4a89-b6dc-0b4549962e67"/>
    <ds:schemaRef ds:uri="http://schemas.microsoft.com/office/2006/metadata/properties"/>
    <ds:schemaRef ds:uri="http://purl.org/dc/dcmitype/"/>
    <ds:schemaRef ds:uri="http://purl.org/dc/elements/1.1/"/>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Objectives and Context</vt:lpstr>
      <vt:lpstr>How to use</vt:lpstr>
      <vt:lpstr>Score summary</vt:lpstr>
      <vt:lpstr>Questionnaire</vt:lpstr>
      <vt:lpstr>Scoring - Do not edit</vt:lpstr>
      <vt:lpstr>Data - Do not edit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Zeeshan Ahmad</dc:creator>
  <cp:lastModifiedBy>Yash Ajmera</cp:lastModifiedBy>
  <dcterms:created xsi:type="dcterms:W3CDTF">2015-06-05T18:17:20Z</dcterms:created>
  <dcterms:modified xsi:type="dcterms:W3CDTF">2026-08-25T18:48:49Z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0x010100AD0E96E295BD24449780EEEEE05611EC</vt:lpwstr>
  </property>
</Properties>
</file>