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api.box.com/wopi/files/2425952810092/WOPIServiceId_TP_BOX_2/WOPIUserId_-/"/>
    </mc:Choice>
  </mc:AlternateContent>
  <xr:revisionPtr revIDLastSave="612" documentId="8_{EB36B352-2E95-4408-B03E-AEEC37AB8432}" xr6:coauthVersionLast="47" xr6:coauthVersionMax="47" xr10:uidLastSave="{EE737DFE-165B-47E3-B657-273A681E3F1D}"/>
  <bookViews>
    <workbookView xWindow="-110" yWindow="-110" windowWidth="19420" windowHeight="11500" xr2:uid="{AC76BD30-0DC8-485E-9B04-2C7F0ADA43F6}"/>
  </bookViews>
  <sheets>
    <sheet name="Objectives and Context" sheetId="5" r:id="rId1"/>
    <sheet name="How to use" sheetId="11" r:id="rId2"/>
    <sheet name="Score summary" sheetId="7" r:id="rId3"/>
    <sheet name="Questionnaire" sheetId="3" r:id="rId4"/>
    <sheet name="Scoring - Do not edit" sheetId="6" state="hidden" r:id="rId5"/>
    <sheet name="Data - Do not edit" sheetId="9"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7" l="1" a="1"/>
  <c r="H15" i="7" s="1"/>
  <c r="H11" i="7" a="1"/>
  <c r="H11" i="7" s="1"/>
  <c r="H14" i="7" a="1"/>
  <c r="H14" i="7" s="1"/>
  <c r="E23" i="7" l="1"/>
  <c r="E24" i="7"/>
  <c r="E25" i="7" l="1"/>
  <c r="D45" i="3"/>
  <c r="D76" i="3"/>
  <c r="D75" i="3"/>
  <c r="D74" i="3"/>
  <c r="D73" i="3"/>
  <c r="D72" i="3"/>
  <c r="D71" i="3"/>
  <c r="D70" i="3"/>
  <c r="D69" i="3"/>
  <c r="D64" i="3"/>
  <c r="D63" i="3"/>
  <c r="D62" i="3"/>
  <c r="D61" i="3"/>
  <c r="D60" i="3"/>
  <c r="D59" i="3"/>
  <c r="D58" i="3"/>
  <c r="D57" i="3"/>
  <c r="D52" i="3"/>
  <c r="D51" i="3"/>
  <c r="D50" i="3"/>
  <c r="D49" i="3"/>
  <c r="D48" i="3"/>
  <c r="D47" i="3"/>
  <c r="D46" i="3"/>
  <c r="D40" i="3"/>
  <c r="D39" i="3"/>
  <c r="D38" i="3"/>
  <c r="G20" i="6" l="1"/>
  <c r="E20" i="6"/>
  <c r="E21" i="6"/>
  <c r="H10" i="7"/>
  <c r="H9" i="7"/>
  <c r="G42" i="6"/>
  <c r="G43" i="6"/>
  <c r="G44" i="6"/>
  <c r="G45" i="6"/>
  <c r="G46" i="6"/>
  <c r="G47" i="6"/>
  <c r="G48" i="6"/>
  <c r="G41" i="6"/>
  <c r="G36" i="6"/>
  <c r="G37" i="6"/>
  <c r="G38" i="6"/>
  <c r="G39" i="6"/>
  <c r="G27" i="6"/>
  <c r="G28" i="6"/>
  <c r="G29" i="6"/>
  <c r="G30" i="6"/>
  <c r="E42" i="6"/>
  <c r="E43" i="6"/>
  <c r="E44" i="6"/>
  <c r="E45" i="6"/>
  <c r="E46" i="6"/>
  <c r="E47" i="6"/>
  <c r="E48" i="6"/>
  <c r="E41" i="6"/>
  <c r="E33" i="6"/>
  <c r="E34" i="6"/>
  <c r="E35" i="6"/>
  <c r="F35" i="6" s="1"/>
  <c r="E36" i="6"/>
  <c r="E37" i="6"/>
  <c r="E38" i="6"/>
  <c r="F38" i="6" s="1"/>
  <c r="E39" i="6"/>
  <c r="E24" i="6"/>
  <c r="E25" i="6"/>
  <c r="E26" i="6"/>
  <c r="F26" i="6" s="1"/>
  <c r="E27" i="6"/>
  <c r="E28" i="6"/>
  <c r="E29" i="6"/>
  <c r="E30" i="6"/>
  <c r="G33" i="6"/>
  <c r="G34" i="6"/>
  <c r="G35" i="6"/>
  <c r="G32" i="6"/>
  <c r="G24" i="6"/>
  <c r="G25" i="6"/>
  <c r="G26" i="6"/>
  <c r="G23" i="6"/>
  <c r="G21" i="6"/>
  <c r="E32" i="6"/>
  <c r="H8" i="7"/>
  <c r="G19" i="6"/>
  <c r="E23" i="6"/>
  <c r="F23" i="6" s="1"/>
  <c r="E19" i="6"/>
  <c r="F19" i="6" s="1"/>
  <c r="H20" i="6" l="1"/>
  <c r="F20" i="6"/>
  <c r="H19" i="6"/>
  <c r="F41" i="6"/>
  <c r="I41" i="6" s="1"/>
  <c r="J41" i="6" s="1"/>
  <c r="H41" i="6"/>
  <c r="F48" i="6"/>
  <c r="I48" i="6" s="1"/>
  <c r="J48" i="6" s="1"/>
  <c r="H48" i="6"/>
  <c r="F46" i="6"/>
  <c r="I46" i="6" s="1"/>
  <c r="J46" i="6" s="1"/>
  <c r="H46" i="6"/>
  <c r="F44" i="6"/>
  <c r="I44" i="6" s="1"/>
  <c r="J44" i="6" s="1"/>
  <c r="H44" i="6"/>
  <c r="F43" i="6"/>
  <c r="I43" i="6" s="1"/>
  <c r="J43" i="6" s="1"/>
  <c r="H43" i="6"/>
  <c r="F42" i="6"/>
  <c r="I42" i="6" s="1"/>
  <c r="J42" i="6" s="1"/>
  <c r="H42" i="6"/>
  <c r="F47" i="6"/>
  <c r="I47" i="6" s="1"/>
  <c r="J47" i="6" s="1"/>
  <c r="H47" i="6"/>
  <c r="F45" i="6"/>
  <c r="I45" i="6" s="1"/>
  <c r="J45" i="6" s="1"/>
  <c r="H45" i="6"/>
  <c r="F39" i="6"/>
  <c r="I39" i="6" s="1"/>
  <c r="J39" i="6" s="1"/>
  <c r="H39" i="6"/>
  <c r="I38" i="6"/>
  <c r="J38" i="6" s="1"/>
  <c r="H38" i="6"/>
  <c r="F37" i="6"/>
  <c r="I37" i="6" s="1"/>
  <c r="J37" i="6" s="1"/>
  <c r="H37" i="6"/>
  <c r="F36" i="6"/>
  <c r="I36" i="6" s="1"/>
  <c r="J36" i="6" s="1"/>
  <c r="H36" i="6"/>
  <c r="F34" i="6"/>
  <c r="I34" i="6" s="1"/>
  <c r="J34" i="6" s="1"/>
  <c r="H34" i="6"/>
  <c r="F33" i="6"/>
  <c r="I33" i="6" s="1"/>
  <c r="J33" i="6" s="1"/>
  <c r="H33" i="6"/>
  <c r="F32" i="6"/>
  <c r="I32" i="6" s="1"/>
  <c r="J32" i="6" s="1"/>
  <c r="H32" i="6"/>
  <c r="I35" i="6"/>
  <c r="J35" i="6" s="1"/>
  <c r="H35" i="6"/>
  <c r="I26" i="6"/>
  <c r="J26" i="6" s="1"/>
  <c r="H26" i="6"/>
  <c r="F30" i="6"/>
  <c r="I30" i="6" s="1"/>
  <c r="J30" i="6" s="1"/>
  <c r="H30" i="6"/>
  <c r="F29" i="6"/>
  <c r="I29" i="6" s="1"/>
  <c r="J29" i="6" s="1"/>
  <c r="H29" i="6"/>
  <c r="F27" i="6"/>
  <c r="I27" i="6" s="1"/>
  <c r="J27" i="6" s="1"/>
  <c r="H27" i="6"/>
  <c r="F25" i="6"/>
  <c r="I25" i="6" s="1"/>
  <c r="H25" i="6"/>
  <c r="F28" i="6"/>
  <c r="I28" i="6" s="1"/>
  <c r="J28" i="6" s="1"/>
  <c r="H28" i="6"/>
  <c r="H24" i="6"/>
  <c r="F24" i="6"/>
  <c r="I24" i="6" s="1"/>
  <c r="J24" i="6" s="1"/>
  <c r="I23" i="6"/>
  <c r="J23" i="6" s="1"/>
  <c r="H23" i="6"/>
  <c r="H21" i="6"/>
  <c r="F21" i="6"/>
  <c r="I21" i="6" l="1"/>
  <c r="J21" i="6" s="1"/>
  <c r="I19" i="6"/>
  <c r="J19" i="6" s="1"/>
  <c r="I20" i="6"/>
  <c r="J20" i="6" s="1"/>
  <c r="J40" i="6"/>
  <c r="J25" i="6"/>
  <c r="J49" i="6"/>
  <c r="H22" i="6"/>
  <c r="C33" i="7" s="1"/>
  <c r="H49" i="6"/>
  <c r="C36" i="7" s="1"/>
  <c r="H40" i="6"/>
  <c r="C35" i="7" s="1"/>
  <c r="H31" i="6"/>
  <c r="C34" i="7" s="1"/>
  <c r="J22" i="6" l="1"/>
  <c r="D33" i="7" s="1"/>
  <c r="J31" i="6"/>
  <c r="H50" i="6"/>
  <c r="C37" i="7" s="1"/>
  <c r="D36" i="7"/>
  <c r="D35" i="7"/>
  <c r="E33" i="7" l="1"/>
  <c r="E36" i="7"/>
  <c r="E35" i="7"/>
  <c r="J50" i="6"/>
  <c r="D37" i="7" s="1"/>
  <c r="D34" i="7"/>
  <c r="E34" i="7" l="1"/>
  <c r="E37" i="7"/>
  <c r="C29"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<sst xmlns="http://schemas.openxmlformats.org/spreadsheetml/2006/main" count="445" uniqueCount="211">
  <si>
    <t>Question</t>
  </si>
  <si>
    <t>Response</t>
  </si>
  <si>
    <t>Score</t>
  </si>
  <si>
    <t>Your response</t>
  </si>
  <si>
    <t>a)</t>
  </si>
  <si>
    <t>b)</t>
  </si>
  <si>
    <t>Yes</t>
  </si>
  <si>
    <t>No</t>
  </si>
  <si>
    <t>Summary</t>
  </si>
  <si>
    <t>Sheet</t>
  </si>
  <si>
    <t>Description</t>
  </si>
  <si>
    <t>Questionnaire</t>
  </si>
  <si>
    <t>Field</t>
  </si>
  <si>
    <t>Input</t>
  </si>
  <si>
    <t>Parameter</t>
  </si>
  <si>
    <t>#</t>
  </si>
  <si>
    <t>Dimension</t>
  </si>
  <si>
    <t>Outcome</t>
  </si>
  <si>
    <t>Total</t>
  </si>
  <si>
    <t>Scoring</t>
  </si>
  <si>
    <r>
      <rPr>
        <b/>
        <sz val="11"/>
        <color theme="1"/>
        <rFont val="Calibri"/>
        <family val="2"/>
        <scheme val="minor"/>
      </rPr>
      <t>Note:</t>
    </r>
    <r>
      <rPr>
        <sz val="11"/>
        <color theme="1"/>
        <rFont val="Calibri"/>
        <family val="2"/>
        <scheme val="minor"/>
      </rPr>
      <t xml:space="preserve"> Do not edit or modify this sheet</t>
    </r>
  </si>
  <si>
    <t>This sheet automatically calculates the score as per your responses</t>
  </si>
  <si>
    <t>Data</t>
  </si>
  <si>
    <t>This sheet contains all the background data for the drop-down menu of the responses</t>
  </si>
  <si>
    <t>Background</t>
  </si>
  <si>
    <t>GERS score</t>
  </si>
  <si>
    <t>How to use this tool</t>
  </si>
  <si>
    <t>How to use</t>
  </si>
  <si>
    <t>Step 2: Complete the Questionnaire</t>
  </si>
  <si>
    <t>Objectives</t>
  </si>
  <si>
    <t>Context</t>
  </si>
  <si>
    <t>Your score</t>
  </si>
  <si>
    <t>Maximum score</t>
  </si>
  <si>
    <t>How the scoring works</t>
  </si>
  <si>
    <t>Dimension 1: Outcome</t>
  </si>
  <si>
    <t>Legend</t>
  </si>
  <si>
    <t>Multiplier</t>
  </si>
  <si>
    <t>1.1.1</t>
  </si>
  <si>
    <t>2.1.1</t>
  </si>
  <si>
    <t>2.1.2</t>
  </si>
  <si>
    <t>2.1.3</t>
  </si>
  <si>
    <t>2.1.4</t>
  </si>
  <si>
    <t>2.2.1</t>
  </si>
  <si>
    <t>2.2.2</t>
  </si>
  <si>
    <t>2.2.3</t>
  </si>
  <si>
    <t>3.1.1</t>
  </si>
  <si>
    <t>3.1.2</t>
  </si>
  <si>
    <t>3.1.3</t>
  </si>
  <si>
    <t>3.1.4</t>
  </si>
  <si>
    <t>3.2.1</t>
  </si>
  <si>
    <t>3.2.2</t>
  </si>
  <si>
    <t>3.2.3</t>
  </si>
  <si>
    <t>3.2.4</t>
  </si>
  <si>
    <t>Respondent's score</t>
  </si>
  <si>
    <t>Max score</t>
  </si>
  <si>
    <t>User input needed</t>
  </si>
  <si>
    <t>Step 1: Fill in your background information in the yellow cells</t>
  </si>
  <si>
    <t>Diversity data publication</t>
  </si>
  <si>
    <t>4.1.1</t>
  </si>
  <si>
    <t>4.1.2</t>
  </si>
  <si>
    <t>4.2.1</t>
  </si>
  <si>
    <t>4.2.2</t>
  </si>
  <si>
    <t>2.2.4</t>
  </si>
  <si>
    <t>4.1.3</t>
  </si>
  <si>
    <t>4.1.4</t>
  </si>
  <si>
    <t>4.2.3</t>
  </si>
  <si>
    <t>4.2.4</t>
  </si>
  <si>
    <t>Dimension 1 – Outcome</t>
  </si>
  <si>
    <t>Your %</t>
  </si>
  <si>
    <t>What is the full name of your company?</t>
  </si>
  <si>
    <t>This is your main output page. The sheet will automatically display your background information and final GERS score once you complete the questionnaire</t>
  </si>
  <si>
    <t>Step 3: View your score</t>
  </si>
  <si>
    <t>Full name of the company</t>
  </si>
  <si>
    <t>Term</t>
  </si>
  <si>
    <t>Score * Multiplier</t>
  </si>
  <si>
    <t>User input</t>
  </si>
  <si>
    <t>Your final GERS score is</t>
  </si>
  <si>
    <t>Score summary</t>
  </si>
  <si>
    <t>Background details of the company</t>
  </si>
  <si>
    <t>Common terms used</t>
  </si>
  <si>
    <t>Next steps</t>
  </si>
  <si>
    <t>Review your responses in the Questionnaire sheet to identify the 3-4 practices that are not currently in place or are only partially implemented</t>
  </si>
  <si>
    <t>Prioritising these areas will help you strengthen performance and improve your overall GERS score in the next assessment cycle</t>
  </si>
  <si>
    <t>1.2.1</t>
  </si>
  <si>
    <t>c)</t>
  </si>
  <si>
    <t>d)</t>
  </si>
  <si>
    <t>Others (please specify)</t>
  </si>
  <si>
    <t>1.3.1</t>
  </si>
  <si>
    <t>Go to the 'Questionnaire' sheet</t>
  </si>
  <si>
    <t>Fill the fields in the 'Background' table</t>
  </si>
  <si>
    <t>Go to the 'Questionnaire' sheet. You will see a list of survey questions</t>
  </si>
  <si>
    <t>Go to the 'Score summary' sheet to view your final GERS score</t>
  </si>
  <si>
    <t>e)</t>
  </si>
  <si>
    <t>f)</t>
  </si>
  <si>
    <t>Break-up of GERS score*</t>
  </si>
  <si>
    <r>
      <rPr>
        <b/>
        <sz val="11"/>
        <rFont val="Calibri"/>
        <family val="2"/>
        <scheme val="minor"/>
      </rPr>
      <t>Note:</t>
    </r>
    <r>
      <rPr>
        <sz val="11"/>
        <rFont val="Calibri"/>
        <family val="2"/>
        <scheme val="minor"/>
      </rPr>
      <t xml:space="preserve"> Do not edit or modify this sheet</t>
    </r>
  </si>
  <si>
    <t>&gt;=5%</t>
  </si>
  <si>
    <t>&lt;5%</t>
  </si>
  <si>
    <t>Not applicable</t>
  </si>
  <si>
    <t>Calculation table</t>
  </si>
  <si>
    <t>For each question, go to the 'Your Response' column</t>
  </si>
  <si>
    <t>Category</t>
  </si>
  <si>
    <t>Count</t>
  </si>
  <si>
    <t>Total across dimensions</t>
  </si>
  <si>
    <t>Sub-total per dimension</t>
  </si>
  <si>
    <t>Calculated</t>
  </si>
  <si>
    <t>&gt;=20%</t>
  </si>
  <si>
    <t>&gt;=15%</t>
  </si>
  <si>
    <t>This is the main survey sheet. Here you will enter your background information, and answer all the questions by selecting an option from the dropdown menus in the 'Your Response' column. Your answers will be scored automatically</t>
  </si>
  <si>
    <t>&gt;=10%</t>
  </si>
  <si>
    <t>Estimated time to complete: 20–30 minutes</t>
  </si>
  <si>
    <t xml:space="preserve">Summary of questions </t>
  </si>
  <si>
    <t># of questions included in scoring</t>
  </si>
  <si>
    <t>Total # of questions in the tool</t>
  </si>
  <si>
    <t>Questions under 'outcome' dimension</t>
  </si>
  <si>
    <t>Questions under other dimensions</t>
  </si>
  <si>
    <t>Data based on user input</t>
  </si>
  <si>
    <t xml:space="preserve">Max base score (without multiplier) for </t>
  </si>
  <si>
    <t># of questions where your response is 'Not applicable'</t>
  </si>
  <si>
    <t>*Note: Max score excludes questions where 'Not applicable' is selected as the response</t>
  </si>
  <si>
    <t>Data as per GERS tool</t>
  </si>
  <si>
    <t>POSH – Prevention of Sexual Harassment</t>
  </si>
  <si>
    <t>*Acronyms:</t>
  </si>
  <si>
    <t>Whom to interview to score the organisation</t>
  </si>
  <si>
    <t>Click the dropdown menu and select the response that best fits your organisation</t>
  </si>
  <si>
    <t>Table of contents:</t>
  </si>
  <si>
    <t>1. The survey assesses gender equity performance across four dimensions: (1) Outcome, which includes three parameters; (2) Accountability, which includes two parameters; (3) Facilities and support, which includes two parameters; and (4) Inclusive hiring and onboarding, which includes two parameters
2. Each question in the Outcome dimension is assigned a base score of 4, while each question in other dimensions is assigned a base score of 1, along with a multiplier (e.g., 1x, 2x, 3x) based on the effort/ impact potential. The total score is the sum of scores from all questions
3. Where 'Not applicable' is selected as the response, the question is excluded from both your score and maximum score of that dimension
4. The Excel workbook automatically calculates the total score for each question by applying the relevant multiplier to the base score
5. All scores are aggregated in the summary sheet, providing an overall view of gender equity performance across the four dimensions. Manual calculation is not required</t>
  </si>
  <si>
    <t>Worker</t>
  </si>
  <si>
    <t>Refers to any entry-level worker (on-roll, off-roll, casual labour) employed at construction/ installation or O&amp;M (fixed-location/ field) sites regardless of the employer (e.g., project owner, contractor, sub-contractor)</t>
  </si>
  <si>
    <t xml:space="preserve">Dimension 2: Accountability </t>
  </si>
  <si>
    <t>Women in construction/ installation roles</t>
  </si>
  <si>
    <t>Women in fixed-site O&amp;M roles</t>
  </si>
  <si>
    <t>Women in field O&amp;M roles</t>
  </si>
  <si>
    <t>Diversity data and targets</t>
  </si>
  <si>
    <t>Dimension 3: Facilities and support</t>
  </si>
  <si>
    <t>Comfort and mobility</t>
  </si>
  <si>
    <t>Workplace safety and support</t>
  </si>
  <si>
    <t>Inclusive hiring and upskilling</t>
  </si>
  <si>
    <t xml:space="preserve">Induction and sensitisation </t>
  </si>
  <si>
    <t>Dimension 4: Inclusive hiring and onboarding</t>
  </si>
  <si>
    <t xml:space="preserve">O&amp;M – Operations and Maintenance </t>
  </si>
  <si>
    <t>Accountability</t>
  </si>
  <si>
    <t>Facilities and support</t>
  </si>
  <si>
    <t>Inclusive hiring and onboarding</t>
  </si>
  <si>
    <t>What % workers in construction/ installation roles (includes on-roll, off-roll, casual labour), across all your sites, are women? [Select 'Not applicable' if you do not have any construction/ installation related roles]</t>
  </si>
  <si>
    <t>What % of workers in field O&amp;M roles (includes on-roll, off-roll, casual labour), across all your sites, are women? [Select 'Not applicable' if you do not have any field O&amp;M roles]*</t>
  </si>
  <si>
    <t>&gt;0%</t>
  </si>
  <si>
    <t>&gt;=3%</t>
  </si>
  <si>
    <t>&gt;=6%</t>
  </si>
  <si>
    <t xml:space="preserve">Dimension 2 – Accountability </t>
  </si>
  <si>
    <t>Do you include non-binding gender diversity expectations (e.g., reasonable efforts towards 10% diversity) in your construction/ installation or O&amp;M contracts? [Select 'Not applicable' if you do not have any formal contractors/ sub-contractors for construction/ installation or O&amp;M functions]*</t>
  </si>
  <si>
    <t>In the last quarter, have all your sites conducted an audit of wage payment records to check for any gender-based wage gap for same roles?</t>
  </si>
  <si>
    <t>Have you mandated/ taken a gender diversity target (e.g., 15%) for all your project sites?</t>
  </si>
  <si>
    <t>Do you assign a defined weightage (e.g., 5%) to gender diversity when awarding contracts? [Select 'Not applicable' if you do not have any formal contractors/ sub-contractors for construction/ installation or O&amp;M functions]*</t>
  </si>
  <si>
    <t>Have you documented the qualitative benefits of hiring women in entry-level roles, and shared with site heads/ regional safety managers/ sub-contractors?</t>
  </si>
  <si>
    <t>In the last two years, have you externally published content on your gender diversity progress or initiatives for entry-level roles (via news articles, blogs)?</t>
  </si>
  <si>
    <t>In the last two years, have you published your gender diversity numbers externally (via website/ annual report/ news article)?</t>
  </si>
  <si>
    <t>Have you estimated the quantitative benefits of hiring women (e.g., safety incidents), and shared the findings with site heads/ regional safety managers/ sub-contractors?</t>
  </si>
  <si>
    <t>Dimension 3 – Facilities and support</t>
  </si>
  <si>
    <t>Do all your sites and staff reporting locations (e.g., substations) have separate toilets for women?</t>
  </si>
  <si>
    <t>Do all your sites arrange transportation for women workers travelling to remote sites or working outside standard hours (e.g., shifts ending post 7 pm)?</t>
  </si>
  <si>
    <t>Do all transport vehicles provided to women have at least one of the following: an SOS/ emergency button, security guard, GPS tracker, or CCTV?</t>
  </si>
  <si>
    <t>Do all your sites provide accommodation for migrant workers? [Select 'Not applicable' if you do not have any migrant workers]</t>
  </si>
  <si>
    <t>Do all your sites and staff reporting locations (e.g., substations, regional offices) provide CCTV coverage at critical points (e.g., staff entry/ exit points)?</t>
  </si>
  <si>
    <t>In the last quarter, have all your sites conducted at least one safety drill for workers, covering immediate response to safety-related accidents?</t>
  </si>
  <si>
    <t>Dimension 4 – Inclusive hiring and onboarding</t>
  </si>
  <si>
    <t>Do all your sites and regional offices display recruitment posters that advertise open roles for women, and highlight key benefits (e.g., fixed timings, transport)?</t>
  </si>
  <si>
    <t>For roles open to women, do all your sites explicitly mention women/ ask for women on different hiring channels (e.g., mentioning 'women can apply' in job ads)?</t>
  </si>
  <si>
    <t>For roles open to women, do all your sites share written guidelines with hiring partners (e.g., sub-contractors) to provide a minimum share of women (e.g., 20% or 10 women)?</t>
  </si>
  <si>
    <t>Do all your sites have a formal on-the-job skilling pathway for women to help them progress into skilled roles?</t>
  </si>
  <si>
    <t>Do all your sites and regional offices conduct a mandatory induction session for workers, covering workplace facilities, wages, and grievance-redressal mechanisms?</t>
  </si>
  <si>
    <t>Do all your sites and regional offices conduct a separate induction session for women, covering women-centric facilities and support?</t>
  </si>
  <si>
    <t>Do all your sites and regional offices display non-POSH posters highlighting Do's/ Don’ts (e.g., "No abusive language or shouting")?*</t>
  </si>
  <si>
    <t xml:space="preserve">Accountability </t>
  </si>
  <si>
    <t>a. Data (e.g., headcount, gender diversity) on all construction/ installation or operations and maintenance (fixed-location/ field) sites operated by the project owner/ contractor</t>
  </si>
  <si>
    <t xml:space="preserve">b. Information about hiring policies of their contractors/ sub-contractors, and about facilities and practices of all construction/ installation or operations and maintenance (fixed-location/ field) sites </t>
  </si>
  <si>
    <t>How many renewable energy sites in India is your company currently engaged in? (construction/ installation/ operations and maintenance)</t>
  </si>
  <si>
    <t>What is the total number of employees across all sites you are currently engaged in across India? (Includes on-roll, off-roll, casual labour)</t>
  </si>
  <si>
    <t>Generation</t>
  </si>
  <si>
    <t>Storage</t>
  </si>
  <si>
    <t>Transmission</t>
  </si>
  <si>
    <t>Distribution</t>
  </si>
  <si>
    <t>Construction/ Installation</t>
  </si>
  <si>
    <t>Fixed Operations &amp; Maintenance (O&amp;M) (e.g., solar plant maintenance)</t>
  </si>
  <si>
    <t>Field O&amp;M (e.g., transmission line maintenance, decentralised rooftop solar)</t>
  </si>
  <si>
    <t>Number of renewable energy sites in India</t>
  </si>
  <si>
    <t>Total number of employees across all sites in India</t>
  </si>
  <si>
    <t>Your company's role in the renewable energy sector</t>
  </si>
  <si>
    <t>Activities undertaken by your company</t>
  </si>
  <si>
    <t>Relevant segments</t>
  </si>
  <si>
    <t>If a question doesn’t apply to your operational context, select ‘Not applicable’ as the answer wherever allowed</t>
  </si>
  <si>
    <t>Do all your workers have access to a grievance redressal channel (e.g., dedicated POC, suggestion box, feedback form) to report workplace issues?*</t>
  </si>
  <si>
    <t>Project owner (Asset owner/ project owner/ developer/ IPP)*</t>
  </si>
  <si>
    <t>Contractor (EPC, O&amp;M, Staffing, Manufacturing)*</t>
  </si>
  <si>
    <t>This GERS (Gender Equity Readiness Scorecard) tool is designed to score project owners and contractors on their performance on gender equity in entry-level roles (across construction/ installation, fixed-site operations and maintenance (O&amp;M) and field operations and maintenance (O&amp;M)), and identify areas of improvement</t>
  </si>
  <si>
    <t>This tool:
1. Is designed to be used by either the companies themselves or independent evaluators
2. Is recommended to be used annually/ bi-annually to track progress
3. Has been designed to evaluate all construction/ installation and operations and maintenance (O&amp;M) sites involved in renewable energy generation, storage, transmission, and distribution
4. Can be used effectively by a medium or large project owner/ contractor</t>
  </si>
  <si>
    <t>0%</t>
  </si>
  <si>
    <t>IPP – Independent Power Producer</t>
  </si>
  <si>
    <t>EPC – Engineering, Procurement, and Construction</t>
  </si>
  <si>
    <t>1. Interview someone at the head office who has:</t>
  </si>
  <si>
    <t>2. Ideally interview the head of HR or projects, but in some cases, you could also interview the senior project managers (for large-scale project owners/ contractors)</t>
  </si>
  <si>
    <t>What % of workers in fixed-site O&amp;M roles (includes on-roll, off-roll, casual labour), across all your sites, are women? [Select 'Not applicable' if you do not have any fixed-site O&amp;M roles]*</t>
  </si>
  <si>
    <t>Do you provide emergency mechanisms for all women field employees (e.g., mobile SOS, emergency helpline)? [Select 'Not applicable' if you do not have any field O&amp;M roles]*</t>
  </si>
  <si>
    <t>This sheet provides step-by-step instructions on whom to interview to score the organisation, and how to navigate this tool to fill in background information, complete the questionnaire, and view the final GERS score</t>
  </si>
  <si>
    <t>Gender Equity Readiness Scorecard (GERS) for renewable energy roles</t>
  </si>
  <si>
    <t xml:space="preserve">GERS: Renewable energy roles </t>
  </si>
  <si>
    <t>In the last/ current financial year, have all your sites conducted a gender-sensitisation session for all workers and supervisors, covering unconscious bias and acceptable workplace behaviour?*</t>
  </si>
  <si>
    <t>Which of the following best describes your company's role in the renewable energy sector? (Select 'Yes' for all that apply)</t>
  </si>
  <si>
    <t>Which renewable energy segment(s) does your company operate in? (Select 'Yes' for all that apply)</t>
  </si>
  <si>
    <t>Which of these activities does your company directly undertake? (Select 'Yes' for all that apply)</t>
  </si>
  <si>
    <t>POC – Point of 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</si>
</sst>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trike/>
      <sz val="11"/>
      <color rgb="FFFF0000"/>
      <name val="Calibri"/>
      <family val="2"/>
      <scheme val="minor"/>
    </font>
    <font>
      <u/>
      <sz val="11"/>
      <color theme="10"/>
      <name val="Calibri"/>
      <family val="2"/>
      <scheme val="minor"/>
    </font>
    <font>
      <sz val="11"/>
      <color theme="9"/>
      <name val="Calibri"/>
      <family val="2"/>
      <scheme val="minor"/>
    </font>
    <font>
      <strike/>
      <sz val="11"/>
      <color theme="9"/>
      <name val="Calibri"/>
      <family val="2"/>
      <scheme val="minor"/>
    </font>
    <font>
      <sz val="11"/>
      <name val="Calibri"/>
      <family val="2"/>
      <scheme val="minor"/>
    </font>
    <font>
      <b/>
      <sz val="11"/>
      <color rgb="FFFF0000"/>
      <name val="Calibri"/>
      <family val="2"/>
      <scheme val="minor"/>
    </font>
    <font>
      <sz val="12"/>
      <color rgb="FFFF0000"/>
      <name val="Calibri"/>
      <family val="2"/>
      <scheme val="minor"/>
    </font>
    <font>
      <i/>
      <sz val="11"/>
      <color theme="1"/>
      <name val="Calibri"/>
      <family val="2"/>
      <scheme val="minor"/>
    </font>
    <font>
      <b/>
      <sz val="11"/>
      <name val="Calibri"/>
      <family val="2"/>
      <scheme val="minor"/>
    </font>
    <font>
      <strike/>
      <sz val="11"/>
      <color theme="1"/>
      <name val="Calibri"/>
      <family val="2"/>
      <scheme val="minor"/>
    </font>
    <font>
      <i/>
      <sz val="11"/>
      <color rgb="FFFF0000"/>
      <name val="Calibri"/>
      <family val="2"/>
      <scheme val="minor"/>
    </font>
    <font>
      <b/>
      <sz val="11"/>
      <color theme="5"/>
      <name val="Calibri"/>
      <family val="2"/>
      <scheme val="minor"/>
    </font>
    <font>
      <i/>
      <sz val="11"/>
      <name val="Calibri"/>
      <family val="2"/>
      <scheme val="minor"/>
    </font>
    <font>
      <sz val="12"/>
      <name val="Calibri"/>
      <family val="2"/>
      <scheme val="minor"/>
    </font>
  </fonts>
  <fills count="10">
    <fill>
      <patternFill patternType="none"/>
    </fill>
    <fill>
      <patternFill patternType="gray125"/>
    </fill>
    <fill>
      <patternFill patternType="solid">
        <fgColor theme="8" tint="-0.249977111117893"/>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9" fontId="3" fillId="0" borderId="0" applyFont="0" applyFill="0" applyBorder="0" applyAlignment="0" applyProtection="0"/>
    <xf numFmtId="0" fontId="6" fillId="0" borderId="0" applyNumberFormat="0" applyFill="0" applyBorder="0" applyAlignment="0" applyProtection="0"/>
  </cellStyleXfs>
  <cellXfs count="167">
    <xf numFmtId="0" fontId="0" fillId="0" borderId="0" xfId="0"/>
    <xf numFmtId="0" fontId="0" fillId="2" borderId="0" xfId="0" applyFill="1"/>
    <xf numFmtId="0" fontId="1" fillId="2" borderId="0" xfId="0" applyFont="1" applyFill="1"/>
    <xf numFmtId="0" fontId="2" fillId="0" borderId="0" xfId="0" applyFont="1"/>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2" fillId="0" borderId="0" xfId="0" applyFont="1" applyAlignment="1">
      <alignment vertical="top"/>
    </xf>
    <xf numFmtId="0" fontId="2" fillId="0" borderId="1" xfId="0" applyFont="1" applyBorder="1" applyAlignment="1">
      <alignment horizontal="center" vertical="center"/>
    </xf>
    <xf numFmtId="0" fontId="2" fillId="3" borderId="1" xfId="0" applyFont="1" applyFill="1" applyBorder="1" applyAlignment="1">
      <alignment vertical="top" wrapText="1"/>
    </xf>
    <xf numFmtId="0" fontId="0" fillId="2" borderId="0" xfId="0" applyFill="1" applyAlignment="1">
      <alignment vertical="top"/>
    </xf>
    <xf numFmtId="0" fontId="1" fillId="2" borderId="1" xfId="0" applyFont="1" applyFill="1" applyBorder="1" applyAlignment="1">
      <alignment horizontal="center" vertical="center"/>
    </xf>
    <xf numFmtId="0" fontId="0" fillId="0" borderId="1" xfId="0" applyBorder="1"/>
    <xf numFmtId="10" fontId="0" fillId="0" borderId="1" xfId="1" applyNumberFormat="1" applyFont="1" applyBorder="1" applyAlignment="1">
      <alignment vertical="top"/>
    </xf>
    <xf numFmtId="0" fontId="0" fillId="0" borderId="1" xfId="0" applyBorder="1" applyAlignment="1">
      <alignment horizontal="left" vertical="top" wrapText="1"/>
    </xf>
    <xf numFmtId="0" fontId="0" fillId="0" borderId="7" xfId="0" applyBorder="1" applyAlignment="1">
      <alignment vertical="top"/>
    </xf>
    <xf numFmtId="10" fontId="0" fillId="0" borderId="7" xfId="1" applyNumberFormat="1" applyFont="1" applyBorder="1" applyAlignment="1">
      <alignment vertical="top"/>
    </xf>
    <xf numFmtId="0" fontId="0" fillId="0" borderId="1" xfId="0" applyBorder="1" applyAlignment="1">
      <alignment horizontal="center" vertical="center" wrapText="1"/>
    </xf>
    <xf numFmtId="0" fontId="0" fillId="0" borderId="1" xfId="0" applyBorder="1" applyAlignment="1">
      <alignment horizontal="right" vertical="top"/>
    </xf>
    <xf numFmtId="0" fontId="7" fillId="0" borderId="0" xfId="0" applyFont="1"/>
    <xf numFmtId="0" fontId="2" fillId="3" borderId="1" xfId="0" applyFont="1" applyFill="1" applyBorder="1" applyAlignment="1">
      <alignment horizontal="left" vertical="top" wrapText="1"/>
    </xf>
    <xf numFmtId="0" fontId="6" fillId="3" borderId="1" xfId="2" applyFill="1" applyBorder="1" applyAlignment="1">
      <alignment horizontal="left" vertical="top" wrapText="1"/>
    </xf>
    <xf numFmtId="0" fontId="0" fillId="0" borderId="7" xfId="0" applyBorder="1" applyAlignment="1">
      <alignment horizontal="right" vertical="top"/>
    </xf>
    <xf numFmtId="0" fontId="5" fillId="0" borderId="0" xfId="0" applyFont="1"/>
    <xf numFmtId="0" fontId="1" fillId="2" borderId="1" xfId="0" applyFont="1" applyFill="1" applyBorder="1" applyAlignment="1">
      <alignment horizontal="left" vertical="top"/>
    </xf>
    <xf numFmtId="0" fontId="9" fillId="0" borderId="1" xfId="0" applyFont="1" applyBorder="1" applyAlignment="1">
      <alignment horizontal="left" vertical="top" wrapText="1"/>
    </xf>
    <xf numFmtId="0" fontId="12" fillId="0" borderId="0" xfId="0" applyFont="1"/>
    <xf numFmtId="10" fontId="13" fillId="5" borderId="0" xfId="0" applyNumberFormat="1" applyFont="1" applyFill="1"/>
    <xf numFmtId="0" fontId="2" fillId="0" borderId="6" xfId="0" applyFont="1" applyBorder="1" applyAlignment="1">
      <alignment vertical="top" wrapText="1"/>
    </xf>
    <xf numFmtId="0" fontId="2" fillId="0" borderId="6" xfId="0" applyFont="1" applyBorder="1" applyAlignment="1">
      <alignment vertical="top"/>
    </xf>
    <xf numFmtId="0" fontId="2" fillId="0" borderId="6" xfId="0" applyFont="1" applyBorder="1" applyAlignment="1">
      <alignment horizontal="right" vertical="top"/>
    </xf>
    <xf numFmtId="10" fontId="2" fillId="0" borderId="6" xfId="1" applyNumberFormat="1" applyFont="1" applyBorder="1" applyAlignment="1">
      <alignment vertical="top"/>
    </xf>
    <xf numFmtId="0" fontId="0" fillId="0" borderId="1" xfId="0" applyBorder="1" applyAlignment="1">
      <alignment horizontal="right" vertical="top" wrapText="1"/>
    </xf>
    <xf numFmtId="0" fontId="13" fillId="0" borderId="1" xfId="0" applyFont="1" applyBorder="1" applyAlignment="1">
      <alignment vertical="top"/>
    </xf>
    <xf numFmtId="0" fontId="2" fillId="0" borderId="1" xfId="0" applyFont="1" applyBorder="1" applyAlignment="1">
      <alignment horizontal="right" vertical="top"/>
    </xf>
    <xf numFmtId="0" fontId="2" fillId="0" borderId="1" xfId="0" applyFont="1" applyBorder="1"/>
    <xf numFmtId="0" fontId="1" fillId="2" borderId="1" xfId="0" applyFont="1" applyFill="1" applyBorder="1" applyAlignment="1">
      <alignment vertical="top"/>
    </xf>
    <xf numFmtId="0" fontId="2" fillId="0" borderId="1" xfId="0" applyFont="1" applyBorder="1" applyAlignment="1">
      <alignment horizontal="right"/>
    </xf>
    <xf numFmtId="0" fontId="13" fillId="0" borderId="0" xfId="0" applyFont="1"/>
    <xf numFmtId="0" fontId="0" fillId="7" borderId="1" xfId="0" applyFill="1" applyBorder="1"/>
    <xf numFmtId="0" fontId="0" fillId="8" borderId="1" xfId="0" applyFill="1" applyBorder="1"/>
    <xf numFmtId="0" fontId="0" fillId="8" borderId="1" xfId="0" applyFill="1" applyBorder="1" applyAlignment="1">
      <alignment horizontal="right" vertical="top"/>
    </xf>
    <xf numFmtId="0" fontId="0" fillId="8" borderId="1" xfId="0" applyFill="1" applyBorder="1" applyAlignment="1">
      <alignment vertical="top"/>
    </xf>
    <xf numFmtId="0" fontId="0" fillId="7" borderId="1" xfId="0" applyFill="1" applyBorder="1" applyAlignment="1">
      <alignment vertical="top"/>
    </xf>
    <xf numFmtId="0" fontId="0" fillId="7" borderId="1" xfId="0" quotePrefix="1" applyFill="1" applyBorder="1"/>
    <xf numFmtId="0" fontId="0" fillId="7" borderId="1" xfId="0" applyFill="1" applyBorder="1" applyAlignment="1">
      <alignment horizontal="right"/>
    </xf>
    <xf numFmtId="0" fontId="17" fillId="0" borderId="0" xfId="0" applyFont="1"/>
    <xf numFmtId="0" fontId="13" fillId="3" borderId="7" xfId="0" applyFont="1" applyFill="1" applyBorder="1" applyAlignment="1">
      <alignment vertical="top" wrapText="1"/>
    </xf>
    <xf numFmtId="0" fontId="13" fillId="3" borderId="5" xfId="0" applyFont="1" applyFill="1" applyBorder="1" applyAlignment="1">
      <alignment vertical="top" wrapText="1"/>
    </xf>
    <xf numFmtId="0" fontId="0" fillId="6" borderId="0" xfId="0" applyFill="1" applyAlignment="1">
      <alignment vertical="top"/>
    </xf>
    <xf numFmtId="0" fontId="9" fillId="9" borderId="1" xfId="0" applyFont="1" applyFill="1" applyBorder="1" applyAlignment="1">
      <alignment vertical="top"/>
    </xf>
    <xf numFmtId="0" fontId="0" fillId="9" borderId="1" xfId="0" applyFill="1" applyBorder="1" applyAlignment="1">
      <alignment vertical="top"/>
    </xf>
    <xf numFmtId="0" fontId="1" fillId="2" borderId="0" xfId="0" applyFont="1" applyFill="1" applyAlignment="1">
      <alignment horizontal="left"/>
    </xf>
    <xf numFmtId="0" fontId="8" fillId="6" borderId="0" xfId="0" applyFont="1" applyFill="1" applyAlignment="1">
      <alignment vertical="top"/>
    </xf>
    <xf numFmtId="0" fontId="5" fillId="6" borderId="0" xfId="0" applyFont="1" applyFill="1" applyAlignment="1">
      <alignment vertical="top"/>
    </xf>
    <xf numFmtId="0" fontId="4" fillId="6" borderId="0" xfId="0" applyFont="1" applyFill="1" applyAlignment="1">
      <alignment vertical="top"/>
    </xf>
    <xf numFmtId="0" fontId="0" fillId="6" borderId="0" xfId="0" applyFill="1"/>
    <xf numFmtId="0" fontId="7" fillId="6" borderId="0" xfId="0" applyFont="1" applyFill="1"/>
    <xf numFmtId="0" fontId="8" fillId="6" borderId="0" xfId="0" applyFont="1" applyFill="1"/>
    <xf numFmtId="0" fontId="4" fillId="6" borderId="0" xfId="0" applyFont="1" applyFill="1" applyAlignment="1">
      <alignment vertical="top" wrapText="1"/>
    </xf>
    <xf numFmtId="0" fontId="5" fillId="6" borderId="0" xfId="0" applyFont="1" applyFill="1"/>
    <xf numFmtId="0" fontId="2" fillId="6" borderId="0" xfId="0" applyFont="1" applyFill="1"/>
    <xf numFmtId="0" fontId="0" fillId="6" borderId="0" xfId="0" applyFill="1" applyAlignment="1">
      <alignment horizontal="left" vertical="top"/>
    </xf>
    <xf numFmtId="0" fontId="4" fillId="6" borderId="0" xfId="0" applyFont="1" applyFill="1"/>
    <xf numFmtId="0" fontId="11" fillId="6" borderId="0" xfId="0" applyFont="1" applyFill="1"/>
    <xf numFmtId="0" fontId="1" fillId="6" borderId="0" xfId="0" applyFont="1" applyFill="1" applyAlignment="1">
      <alignment vertical="top"/>
    </xf>
    <xf numFmtId="0" fontId="9" fillId="6" borderId="0" xfId="0" applyFont="1" applyFill="1" applyAlignment="1">
      <alignment horizontal="left" vertical="top" wrapText="1"/>
    </xf>
    <xf numFmtId="0" fontId="4" fillId="6" borderId="0" xfId="0" applyFont="1" applyFill="1" applyAlignment="1">
      <alignment horizontal="left" vertical="top"/>
    </xf>
    <xf numFmtId="0" fontId="18" fillId="6" borderId="0" xfId="0" applyFont="1" applyFill="1"/>
    <xf numFmtId="0" fontId="1" fillId="6" borderId="0" xfId="0" applyFont="1" applyFill="1" applyAlignment="1">
      <alignment horizontal="left" vertical="top"/>
    </xf>
    <xf numFmtId="10" fontId="0" fillId="6" borderId="0" xfId="1" applyNumberFormat="1" applyFont="1" applyFill="1" applyBorder="1" applyAlignment="1">
      <alignment vertical="top"/>
    </xf>
    <xf numFmtId="0" fontId="14" fillId="6" borderId="0" xfId="0" applyFont="1" applyFill="1"/>
    <xf numFmtId="10" fontId="2" fillId="6" borderId="0" xfId="1" applyNumberFormat="1" applyFont="1" applyFill="1" applyBorder="1" applyAlignment="1">
      <alignment vertical="top"/>
    </xf>
    <xf numFmtId="0" fontId="15" fillId="6" borderId="0" xfId="0" quotePrefix="1" applyFont="1" applyFill="1"/>
    <xf numFmtId="0" fontId="10" fillId="6" borderId="0" xfId="0" applyFont="1" applyFill="1" applyAlignment="1">
      <alignment horizontal="left" vertical="top" wrapText="1"/>
    </xf>
    <xf numFmtId="0" fontId="2" fillId="6" borderId="0" xfId="0" applyFont="1" applyFill="1" applyAlignment="1">
      <alignment horizontal="left" vertical="top" wrapText="1"/>
    </xf>
    <xf numFmtId="0" fontId="2" fillId="6" borderId="0" xfId="0" applyFont="1" applyFill="1" applyAlignment="1">
      <alignment vertical="top"/>
    </xf>
    <xf numFmtId="0" fontId="10" fillId="6" borderId="0" xfId="0" applyFont="1" applyFill="1" applyAlignment="1">
      <alignment vertical="top"/>
    </xf>
    <xf numFmtId="0" fontId="13" fillId="6" borderId="0" xfId="0" applyFont="1" applyFill="1" applyAlignment="1">
      <alignment vertical="top"/>
    </xf>
    <xf numFmtId="0" fontId="16" fillId="6" borderId="0" xfId="0" applyFont="1" applyFill="1"/>
    <xf numFmtId="0" fontId="0" fillId="6" borderId="0" xfId="0" applyFill="1" applyAlignment="1">
      <alignment horizontal="left"/>
    </xf>
    <xf numFmtId="0" fontId="9" fillId="6" borderId="0" xfId="0" applyFont="1" applyFill="1" applyAlignment="1">
      <alignment vertical="top"/>
    </xf>
    <xf numFmtId="0" fontId="9" fillId="6" borderId="0" xfId="0" applyFont="1" applyFill="1"/>
    <xf numFmtId="0" fontId="9" fillId="6" borderId="0" xfId="0" applyFont="1" applyFill="1" applyAlignment="1">
      <alignment horizontal="right" vertical="top"/>
    </xf>
    <xf numFmtId="0" fontId="9" fillId="6" borderId="0" xfId="0" applyFont="1" applyFill="1" applyAlignment="1">
      <alignment horizontal="left" vertical="top"/>
    </xf>
    <xf numFmtId="0" fontId="9" fillId="6" borderId="0" xfId="0" applyFont="1" applyFill="1" applyAlignment="1">
      <alignment horizontal="right" vertical="top" wrapText="1"/>
    </xf>
    <xf numFmtId="0" fontId="2" fillId="0" borderId="1" xfId="0" applyFont="1" applyBorder="1" applyAlignment="1">
      <alignment horizontal="center" vertical="top"/>
    </xf>
    <xf numFmtId="0" fontId="9" fillId="6" borderId="0" xfId="0" quotePrefix="1" applyFont="1" applyFill="1" applyAlignment="1">
      <alignment vertical="top"/>
    </xf>
    <xf numFmtId="0" fontId="9" fillId="0" borderId="5" xfId="0" applyFont="1" applyBorder="1" applyAlignment="1">
      <alignment vertical="top" wrapText="1"/>
    </xf>
    <xf numFmtId="0" fontId="9" fillId="0" borderId="6" xfId="0" applyFont="1" applyBorder="1" applyAlignment="1">
      <alignment vertical="top" wrapText="1"/>
    </xf>
    <xf numFmtId="0" fontId="13" fillId="3" borderId="2" xfId="0" applyFont="1" applyFill="1" applyBorder="1" applyAlignment="1">
      <alignment vertical="top" wrapText="1"/>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9" fillId="0" borderId="8" xfId="0" applyFont="1" applyBorder="1" applyAlignment="1">
      <alignment horizontal="left" vertical="top" wrapText="1" indent="1"/>
    </xf>
    <xf numFmtId="0" fontId="9" fillId="0" borderId="5" xfId="0" applyFont="1" applyBorder="1" applyAlignment="1">
      <alignment horizontal="left" vertical="top"/>
    </xf>
    <xf numFmtId="0" fontId="9" fillId="0" borderId="8" xfId="0" applyFont="1" applyBorder="1" applyAlignment="1">
      <alignment horizontal="left" vertical="top"/>
    </xf>
    <xf numFmtId="0" fontId="9" fillId="0" borderId="8" xfId="0" applyFont="1" applyBorder="1" applyAlignment="1">
      <alignment horizontal="left" vertical="top" indent="1"/>
    </xf>
    <xf numFmtId="0" fontId="9" fillId="6" borderId="8" xfId="0" applyFont="1" applyFill="1" applyBorder="1" applyAlignment="1">
      <alignment horizontal="left" vertical="top" indent="1"/>
    </xf>
    <xf numFmtId="0" fontId="9" fillId="0" borderId="6" xfId="0" applyFont="1" applyBorder="1" applyAlignment="1">
      <alignment horizontal="left" vertical="top" indent="1"/>
    </xf>
    <xf numFmtId="0" fontId="0" fillId="4" borderId="1" xfId="0" applyFill="1" applyBorder="1" applyAlignment="1" applyProtection="1">
      <alignment horizontal="left" vertical="top" wrapText="1"/>
      <protection locked="0"/>
    </xf>
    <xf numFmtId="0" fontId="9" fillId="4" borderId="5" xfId="0" applyFont="1" applyFill="1" applyBorder="1" applyAlignment="1" applyProtection="1">
      <alignment horizontal="left" vertical="top"/>
      <protection locked="0"/>
    </xf>
    <xf numFmtId="0" fontId="9" fillId="4" borderId="8" xfId="0" applyFont="1" applyFill="1" applyBorder="1" applyAlignment="1" applyProtection="1">
      <alignment horizontal="left" vertical="top"/>
      <protection locked="0"/>
    </xf>
    <xf numFmtId="0" fontId="9" fillId="4" borderId="6" xfId="0" applyFont="1" applyFill="1" applyBorder="1" applyAlignment="1" applyProtection="1">
      <alignment horizontal="left" vertical="top"/>
      <protection locked="0"/>
    </xf>
    <xf numFmtId="0" fontId="2" fillId="3" borderId="2"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13" fillId="0" borderId="2" xfId="0" applyFont="1" applyBorder="1" applyAlignment="1">
      <alignment horizontal="left" vertical="top"/>
    </xf>
    <xf numFmtId="0" fontId="13" fillId="0" borderId="3" xfId="0" applyFont="1" applyBorder="1" applyAlignment="1">
      <alignment horizontal="left" vertical="top"/>
    </xf>
    <xf numFmtId="0" fontId="13" fillId="0" borderId="4" xfId="0" applyFont="1" applyBorder="1" applyAlignment="1">
      <alignment horizontal="left" vertical="top"/>
    </xf>
    <xf numFmtId="0" fontId="0" fillId="0" borderId="1" xfId="0" applyBorder="1" applyAlignment="1">
      <alignment horizontal="left" vertical="top" wrapText="1"/>
    </xf>
    <xf numFmtId="0" fontId="0" fillId="0" borderId="16"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4" xfId="0"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13" fillId="3" borderId="3" xfId="0"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16" xfId="0" applyFont="1" applyFill="1" applyBorder="1" applyAlignment="1">
      <alignment horizontal="left" vertical="top" wrapText="1"/>
    </xf>
    <xf numFmtId="0" fontId="13" fillId="3" borderId="13" xfId="0" applyFont="1" applyFill="1" applyBorder="1" applyAlignment="1">
      <alignment horizontal="left" vertical="top" wrapText="1"/>
    </xf>
    <xf numFmtId="0" fontId="13" fillId="3" borderId="15" xfId="0" applyFont="1" applyFill="1" applyBorder="1" applyAlignment="1">
      <alignment horizontal="left" vertical="top" wrapText="1"/>
    </xf>
    <xf numFmtId="0" fontId="13" fillId="3" borderId="9" xfId="0" applyFont="1" applyFill="1" applyBorder="1" applyAlignment="1">
      <alignment horizontal="left" vertical="top" wrapText="1"/>
    </xf>
    <xf numFmtId="0" fontId="13" fillId="3" borderId="0" xfId="0" applyFont="1" applyFill="1" applyAlignment="1">
      <alignment horizontal="left" vertical="top" wrapText="1"/>
    </xf>
    <xf numFmtId="0" fontId="13" fillId="3" borderId="10" xfId="0" applyFont="1" applyFill="1" applyBorder="1" applyAlignment="1">
      <alignment horizontal="left" vertical="top" wrapText="1"/>
    </xf>
    <xf numFmtId="0" fontId="13" fillId="3" borderId="11" xfId="0" applyFont="1" applyFill="1" applyBorder="1" applyAlignment="1">
      <alignment horizontal="left" vertical="top" wrapText="1"/>
    </xf>
    <xf numFmtId="0" fontId="13" fillId="3" borderId="12" xfId="0" applyFont="1" applyFill="1" applyBorder="1" applyAlignment="1">
      <alignment horizontal="left" vertical="top" wrapText="1"/>
    </xf>
    <xf numFmtId="0" fontId="13" fillId="3" borderId="14" xfId="0" applyFont="1" applyFill="1" applyBorder="1" applyAlignment="1">
      <alignment horizontal="left" vertical="top" wrapText="1"/>
    </xf>
    <xf numFmtId="0" fontId="13" fillId="3" borderId="1" xfId="0" applyFont="1" applyFill="1" applyBorder="1" applyAlignment="1">
      <alignment horizontal="left" vertical="top" wrapText="1"/>
    </xf>
    <xf numFmtId="0" fontId="17" fillId="3" borderId="9" xfId="0" applyFont="1" applyFill="1" applyBorder="1" applyAlignment="1">
      <alignment horizontal="left" vertical="top" wrapText="1" indent="2"/>
    </xf>
    <xf numFmtId="0" fontId="17" fillId="3" borderId="0" xfId="0" applyFont="1" applyFill="1" applyAlignment="1">
      <alignment horizontal="left" vertical="top" wrapText="1" indent="2"/>
    </xf>
    <xf numFmtId="0" fontId="17" fillId="3" borderId="11" xfId="0" applyFont="1" applyFill="1" applyBorder="1" applyAlignment="1">
      <alignment horizontal="left" vertical="top" wrapText="1" indent="2"/>
    </xf>
    <xf numFmtId="0" fontId="17" fillId="3" borderId="12" xfId="0" applyFont="1" applyFill="1" applyBorder="1" applyAlignment="1">
      <alignment horizontal="left" vertical="top" wrapText="1" indent="2"/>
    </xf>
    <xf numFmtId="0" fontId="1" fillId="2" borderId="2" xfId="0" applyFont="1" applyFill="1" applyBorder="1" applyAlignment="1">
      <alignment horizontal="center" vertical="top"/>
    </xf>
    <xf numFmtId="0" fontId="1" fillId="2" borderId="4" xfId="0" applyFont="1" applyFill="1" applyBorder="1" applyAlignment="1">
      <alignment horizontal="center" vertical="top"/>
    </xf>
    <xf numFmtId="0" fontId="17" fillId="3" borderId="16" xfId="0" applyFont="1" applyFill="1" applyBorder="1" applyAlignment="1">
      <alignment horizontal="left" vertical="top" wrapText="1" indent="2"/>
    </xf>
    <xf numFmtId="0" fontId="17" fillId="3" borderId="13" xfId="0" applyFont="1" applyFill="1" applyBorder="1" applyAlignment="1">
      <alignment horizontal="left" vertical="top" wrapText="1" indent="2"/>
    </xf>
    <xf numFmtId="0" fontId="9" fillId="4" borderId="2" xfId="0" applyFont="1" applyFill="1" applyBorder="1" applyAlignment="1">
      <alignment horizontal="left" vertical="top"/>
    </xf>
    <xf numFmtId="0" fontId="9" fillId="4" borderId="4" xfId="0" applyFont="1" applyFill="1" applyBorder="1" applyAlignment="1">
      <alignment horizontal="left" vertical="top"/>
    </xf>
    <xf numFmtId="0" fontId="1" fillId="2" borderId="1" xfId="0" applyFont="1" applyFill="1" applyBorder="1" applyAlignment="1">
      <alignment horizontal="left" vertical="top"/>
    </xf>
    <xf numFmtId="0" fontId="13" fillId="3" borderId="5"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6" xfId="0" applyFont="1" applyFill="1" applyBorder="1" applyAlignment="1">
      <alignment horizontal="left" vertical="top" wrapText="1"/>
    </xf>
    <xf numFmtId="0" fontId="9" fillId="0" borderId="1" xfId="0" applyFont="1" applyBorder="1" applyAlignment="1">
      <alignment horizontal="left" vertical="top" wrapText="1"/>
    </xf>
    <xf numFmtId="0" fontId="1" fillId="2" borderId="1" xfId="0" applyFont="1" applyFill="1" applyBorder="1" applyAlignment="1">
      <alignment horizontal="center" vertical="top"/>
    </xf>
    <xf numFmtId="0" fontId="13" fillId="3" borderId="1" xfId="0" applyFont="1" applyFill="1" applyBorder="1" applyAlignment="1">
      <alignment horizontal="center" vertical="top"/>
    </xf>
    <xf numFmtId="0" fontId="1" fillId="2" borderId="1" xfId="0" applyFont="1" applyFill="1" applyBorder="1" applyAlignment="1">
      <alignment horizontal="center" vertical="center"/>
    </xf>
    <xf numFmtId="0" fontId="9" fillId="0" borderId="1" xfId="0" applyFont="1" applyBorder="1" applyAlignment="1">
      <alignment horizontal="left"/>
    </xf>
    <xf numFmtId="0" fontId="13" fillId="0" borderId="2" xfId="0" applyFont="1" applyBorder="1" applyAlignment="1">
      <alignment horizontal="center" vertical="top"/>
    </xf>
    <xf numFmtId="0" fontId="13" fillId="0" borderId="3" xfId="0" applyFont="1" applyBorder="1" applyAlignment="1">
      <alignment horizontal="center" vertical="top"/>
    </xf>
    <xf numFmtId="0" fontId="13" fillId="0" borderId="4" xfId="0" applyFont="1" applyBorder="1" applyAlignment="1">
      <alignment horizontal="center" vertical="top"/>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1D317-645F-4C96-BC58-4AC5EFB208E3}">
  <sheetPr codeName="Sheet2"/>
  <dimension ref="B1:H16"/>
  <sheetViews>
    <sheetView showGridLines="0" tabSelected="1" zoomScaleNormal="100" workbookViewId="0">
      <pane ySplit="3" topLeftCell="A4" activePane="bottomLeft" state="frozen"/>
      <selection pane="bottomLeft"/>
    </sheetView>
  </sheetViews>
  <sheetFormatPr defaultColWidth="8.81640625" defaultRowHeight="14.5" x14ac:dyDescent="0.35"/>
  <cols>
    <col min="1" max="1" width="1.81640625" style="49" customWidth="1"/>
    <col min="2" max="2" width="14.36328125" style="49" customWidth="1"/>
    <col min="3" max="3" width="93.6328125" style="49" customWidth="1"/>
    <col min="4" max="16384" width="8.81640625" style="49"/>
  </cols>
  <sheetData>
    <row r="1" spans="2:8" s="10" customFormat="1" x14ac:dyDescent="0.35"/>
    <row r="2" spans="2:8" s="10" customFormat="1" x14ac:dyDescent="0.35">
      <c r="B2" s="2" t="s">
        <v>204</v>
      </c>
    </row>
    <row r="3" spans="2:8" s="10" customFormat="1" x14ac:dyDescent="0.35"/>
    <row r="4" spans="2:8" x14ac:dyDescent="0.35">
      <c r="C4" s="53"/>
      <c r="D4" s="54"/>
    </row>
    <row r="5" spans="2:8" ht="58" x14ac:dyDescent="0.35">
      <c r="B5" s="20" t="s">
        <v>29</v>
      </c>
      <c r="C5" s="25" t="s">
        <v>194</v>
      </c>
      <c r="F5" s="55"/>
      <c r="H5" s="53"/>
    </row>
    <row r="6" spans="2:8" x14ac:dyDescent="0.35">
      <c r="C6" s="53"/>
      <c r="D6" s="54"/>
    </row>
    <row r="7" spans="2:8" ht="87" x14ac:dyDescent="0.35">
      <c r="B7" s="20" t="s">
        <v>30</v>
      </c>
      <c r="C7" s="25" t="s">
        <v>195</v>
      </c>
      <c r="D7" s="55"/>
    </row>
    <row r="8" spans="2:8" x14ac:dyDescent="0.35">
      <c r="C8" s="53"/>
      <c r="D8" s="54"/>
    </row>
    <row r="9" spans="2:8" x14ac:dyDescent="0.35">
      <c r="B9" s="7" t="s">
        <v>125</v>
      </c>
      <c r="C9" s="6"/>
    </row>
    <row r="10" spans="2:8" x14ac:dyDescent="0.35">
      <c r="C10" s="53"/>
      <c r="D10" s="54"/>
    </row>
    <row r="11" spans="2:8" x14ac:dyDescent="0.35">
      <c r="B11" s="11" t="s">
        <v>9</v>
      </c>
      <c r="C11" s="11" t="s">
        <v>10</v>
      </c>
    </row>
    <row r="12" spans="2:8" ht="29" x14ac:dyDescent="0.35">
      <c r="B12" s="21" t="s">
        <v>27</v>
      </c>
      <c r="C12" s="14" t="s">
        <v>203</v>
      </c>
      <c r="D12" s="54"/>
    </row>
    <row r="13" spans="2:8" ht="29" x14ac:dyDescent="0.35">
      <c r="B13" s="21" t="s">
        <v>77</v>
      </c>
      <c r="C13" s="14" t="s">
        <v>70</v>
      </c>
      <c r="D13" s="54"/>
    </row>
    <row r="14" spans="2:8" ht="43.5" x14ac:dyDescent="0.35">
      <c r="B14" s="21" t="s">
        <v>11</v>
      </c>
      <c r="C14" s="25" t="s">
        <v>108</v>
      </c>
    </row>
    <row r="16" spans="2:8" x14ac:dyDescent="0.35">
      <c r="B16" s="53"/>
    </row>
  </sheetData>
  <sheetProtection sheet="1" objects="1" scenarios="1"/>
  <hyperlinks>
    <hyperlink ref="B12" location="'How to use'!A1" display="How to use" xr:uid="{6BB1D18C-BD5E-4BF2-AF85-78889615B888}"/>
    <hyperlink ref="B14" location="Questionnaire!A1" display="Questionnaire" xr:uid="{0801CF00-49FB-490A-A978-C37EAB47684B}"/>
    <hyperlink ref="B13" location="'Score summary'!A1" display="Score summary" xr:uid="{1FECA284-42F9-4055-84B3-3C65E714E25D}"/>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77E14-811E-4FA6-ABE2-9BF3FF801AB3}">
  <sheetPr codeName="Sheet3"/>
  <dimension ref="B1:D41"/>
  <sheetViews>
    <sheetView showGridLines="0" zoomScaleNormal="100" workbookViewId="0">
      <pane ySplit="3" topLeftCell="A4" activePane="bottomLeft" state="frozen"/>
      <selection pane="bottomLeft"/>
    </sheetView>
  </sheetViews>
  <sheetFormatPr defaultColWidth="8.81640625" defaultRowHeight="14.5" x14ac:dyDescent="0.35"/>
  <cols>
    <col min="1" max="1" width="1.81640625" style="56" customWidth="1"/>
    <col min="2" max="2" width="23.54296875" style="56" customWidth="1"/>
    <col min="3" max="3" width="99.54296875" style="56" bestFit="1" customWidth="1"/>
    <col min="4" max="4" width="59.54296875" style="56" customWidth="1"/>
    <col min="5" max="16384" width="8.81640625" style="56"/>
  </cols>
  <sheetData>
    <row r="1" spans="2:4" s="1" customFormat="1" x14ac:dyDescent="0.35"/>
    <row r="2" spans="2:4" s="1" customFormat="1" x14ac:dyDescent="0.35">
      <c r="B2" s="2" t="s">
        <v>26</v>
      </c>
    </row>
    <row r="3" spans="2:4" s="1" customFormat="1" x14ac:dyDescent="0.35"/>
    <row r="5" spans="2:4" ht="14.5" customHeight="1" x14ac:dyDescent="0.35">
      <c r="B5" s="103" t="s">
        <v>123</v>
      </c>
      <c r="C5" s="88" t="s">
        <v>199</v>
      </c>
      <c r="D5" s="55"/>
    </row>
    <row r="6" spans="2:4" ht="29" x14ac:dyDescent="0.35">
      <c r="B6" s="103"/>
      <c r="C6" s="93" t="s">
        <v>174</v>
      </c>
      <c r="D6" s="55"/>
    </row>
    <row r="7" spans="2:4" ht="29" x14ac:dyDescent="0.35">
      <c r="B7" s="103"/>
      <c r="C7" s="93" t="s">
        <v>175</v>
      </c>
      <c r="D7" s="55"/>
    </row>
    <row r="8" spans="2:4" ht="29" x14ac:dyDescent="0.35">
      <c r="B8" s="103"/>
      <c r="C8" s="89" t="s">
        <v>200</v>
      </c>
      <c r="D8" s="55"/>
    </row>
    <row r="10" spans="2:4" x14ac:dyDescent="0.35">
      <c r="B10" s="103" t="s">
        <v>26</v>
      </c>
      <c r="C10" s="94" t="s">
        <v>110</v>
      </c>
      <c r="D10" s="57"/>
    </row>
    <row r="11" spans="2:4" x14ac:dyDescent="0.35">
      <c r="B11" s="103"/>
      <c r="C11" s="95"/>
      <c r="D11" s="57"/>
    </row>
    <row r="12" spans="2:4" x14ac:dyDescent="0.35">
      <c r="B12" s="103"/>
      <c r="C12" s="95" t="s">
        <v>56</v>
      </c>
      <c r="D12" s="57"/>
    </row>
    <row r="13" spans="2:4" x14ac:dyDescent="0.35">
      <c r="B13" s="103"/>
      <c r="C13" s="96" t="s">
        <v>88</v>
      </c>
    </row>
    <row r="14" spans="2:4" x14ac:dyDescent="0.35">
      <c r="B14" s="103"/>
      <c r="C14" s="96" t="s">
        <v>89</v>
      </c>
    </row>
    <row r="15" spans="2:4" x14ac:dyDescent="0.35">
      <c r="B15" s="103"/>
      <c r="C15" s="95"/>
    </row>
    <row r="16" spans="2:4" x14ac:dyDescent="0.35">
      <c r="B16" s="103"/>
      <c r="C16" s="95" t="s">
        <v>28</v>
      </c>
    </row>
    <row r="17" spans="2:4" x14ac:dyDescent="0.35">
      <c r="B17" s="103"/>
      <c r="C17" s="96" t="s">
        <v>90</v>
      </c>
    </row>
    <row r="18" spans="2:4" x14ac:dyDescent="0.35">
      <c r="B18" s="103"/>
      <c r="C18" s="96" t="s">
        <v>100</v>
      </c>
    </row>
    <row r="19" spans="2:4" x14ac:dyDescent="0.35">
      <c r="B19" s="103"/>
      <c r="C19" s="96" t="s">
        <v>124</v>
      </c>
    </row>
    <row r="20" spans="2:4" x14ac:dyDescent="0.35">
      <c r="B20" s="103"/>
      <c r="C20" s="97" t="s">
        <v>190</v>
      </c>
    </row>
    <row r="21" spans="2:4" x14ac:dyDescent="0.35">
      <c r="B21" s="103"/>
      <c r="C21" s="95"/>
    </row>
    <row r="22" spans="2:4" x14ac:dyDescent="0.35">
      <c r="B22" s="103"/>
      <c r="C22" s="95" t="s">
        <v>71</v>
      </c>
    </row>
    <row r="23" spans="2:4" x14ac:dyDescent="0.35">
      <c r="B23" s="103"/>
      <c r="C23" s="98" t="s">
        <v>91</v>
      </c>
      <c r="D23" s="58"/>
    </row>
    <row r="25" spans="2:4" ht="14.5" customHeight="1" x14ac:dyDescent="0.35">
      <c r="B25" s="105" t="s">
        <v>33</v>
      </c>
      <c r="C25" s="104" t="s">
        <v>126</v>
      </c>
      <c r="D25" s="58"/>
    </row>
    <row r="26" spans="2:4" x14ac:dyDescent="0.35">
      <c r="B26" s="105"/>
      <c r="C26" s="104"/>
      <c r="D26" s="54"/>
    </row>
    <row r="27" spans="2:4" x14ac:dyDescent="0.35">
      <c r="B27" s="105"/>
      <c r="C27" s="104"/>
    </row>
    <row r="28" spans="2:4" x14ac:dyDescent="0.35">
      <c r="B28" s="105"/>
      <c r="C28" s="104"/>
    </row>
    <row r="29" spans="2:4" x14ac:dyDescent="0.35">
      <c r="B29" s="105"/>
      <c r="C29" s="104"/>
      <c r="D29" s="59"/>
    </row>
    <row r="30" spans="2:4" x14ac:dyDescent="0.35">
      <c r="B30" s="105"/>
      <c r="C30" s="104"/>
      <c r="D30" s="60"/>
    </row>
    <row r="31" spans="2:4" x14ac:dyDescent="0.35">
      <c r="B31" s="105"/>
      <c r="C31" s="104"/>
    </row>
    <row r="32" spans="2:4" x14ac:dyDescent="0.35">
      <c r="B32" s="105"/>
      <c r="C32" s="104"/>
    </row>
    <row r="33" spans="2:3" x14ac:dyDescent="0.35">
      <c r="B33" s="105"/>
      <c r="C33" s="104"/>
    </row>
    <row r="34" spans="2:3" x14ac:dyDescent="0.35">
      <c r="B34" s="105"/>
      <c r="C34" s="104"/>
    </row>
    <row r="35" spans="2:3" x14ac:dyDescent="0.35">
      <c r="B35" s="105"/>
      <c r="C35" s="104"/>
    </row>
    <row r="36" spans="2:3" x14ac:dyDescent="0.35">
      <c r="B36" s="105"/>
      <c r="C36" s="104"/>
    </row>
    <row r="37" spans="2:3" x14ac:dyDescent="0.35">
      <c r="B37" s="105"/>
      <c r="C37" s="104"/>
    </row>
    <row r="38" spans="2:3" x14ac:dyDescent="0.35">
      <c r="B38" s="105"/>
      <c r="C38" s="104"/>
    </row>
    <row r="39" spans="2:3" x14ac:dyDescent="0.35">
      <c r="B39" s="105"/>
      <c r="C39" s="104"/>
    </row>
    <row r="40" spans="2:3" x14ac:dyDescent="0.35">
      <c r="B40" s="105"/>
      <c r="C40" s="104"/>
    </row>
    <row r="41" spans="2:3" x14ac:dyDescent="0.35">
      <c r="B41" s="105"/>
      <c r="C41" s="104"/>
    </row>
  </sheetData>
  <sheetProtection sheet="1" objects="1" scenarios="1"/>
  <mergeCells count="4">
    <mergeCell ref="B10:B23"/>
    <mergeCell ref="C25:C41"/>
    <mergeCell ref="B25:B41"/>
    <mergeCell ref="B5:B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030C1-6B36-418D-8E81-B43C0E2A469B}">
  <sheetPr codeName="Sheet4"/>
  <dimension ref="B1:M43"/>
  <sheetViews>
    <sheetView showGridLines="0" zoomScaleNormal="100" workbookViewId="0">
      <pane ySplit="3" topLeftCell="A4" activePane="bottomLeft" state="frozen"/>
      <selection pane="bottomLeft"/>
    </sheetView>
  </sheetViews>
  <sheetFormatPr defaultColWidth="8.81640625" defaultRowHeight="14.5" x14ac:dyDescent="0.35"/>
  <cols>
    <col min="1" max="1" width="1.81640625" style="56" customWidth="1"/>
    <col min="2" max="2" width="29.81640625" style="56" customWidth="1"/>
    <col min="3" max="7" width="13.90625" style="56" customWidth="1"/>
    <col min="8" max="16384" width="8.81640625" style="56"/>
  </cols>
  <sheetData>
    <row r="1" spans="2:13" s="1" customFormat="1" x14ac:dyDescent="0.35"/>
    <row r="2" spans="2:13" s="1" customFormat="1" x14ac:dyDescent="0.35">
      <c r="B2" s="2" t="s">
        <v>8</v>
      </c>
    </row>
    <row r="3" spans="2:13" s="1" customFormat="1" x14ac:dyDescent="0.35"/>
    <row r="5" spans="2:13" x14ac:dyDescent="0.35">
      <c r="B5" s="3" t="s">
        <v>78</v>
      </c>
      <c r="C5" s="23"/>
    </row>
    <row r="6" spans="2:13" x14ac:dyDescent="0.35">
      <c r="B6" s="61"/>
      <c r="C6" s="60"/>
    </row>
    <row r="7" spans="2:13" x14ac:dyDescent="0.35">
      <c r="B7" s="106" t="s">
        <v>10</v>
      </c>
      <c r="C7" s="107"/>
      <c r="D7" s="107"/>
      <c r="E7" s="107"/>
      <c r="F7" s="107"/>
      <c r="G7" s="108"/>
      <c r="H7" s="106" t="s">
        <v>75</v>
      </c>
      <c r="I7" s="107"/>
      <c r="J7" s="107"/>
      <c r="K7" s="107"/>
      <c r="L7" s="108"/>
    </row>
    <row r="8" spans="2:13" x14ac:dyDescent="0.35">
      <c r="B8" s="103" t="s">
        <v>72</v>
      </c>
      <c r="C8" s="126"/>
      <c r="D8" s="126"/>
      <c r="E8" s="126"/>
      <c r="F8" s="126"/>
      <c r="G8" s="127"/>
      <c r="H8" s="109" t="str">
        <f>IF(LEN(Questionnaire!E12)=0,"",Questionnaire!E12)</f>
        <v/>
      </c>
      <c r="I8" s="109"/>
      <c r="J8" s="109"/>
      <c r="K8" s="109"/>
      <c r="L8" s="109"/>
    </row>
    <row r="9" spans="2:13" ht="14.5" customHeight="1" x14ac:dyDescent="0.35">
      <c r="B9" s="128" t="s">
        <v>185</v>
      </c>
      <c r="C9" s="129"/>
      <c r="D9" s="129"/>
      <c r="E9" s="129"/>
      <c r="F9" s="129"/>
      <c r="G9" s="130"/>
      <c r="H9" s="109" t="str">
        <f>IF(LEN(Questionnaire!E13)=0,"",Questionnaire!E13)</f>
        <v/>
      </c>
      <c r="I9" s="109"/>
      <c r="J9" s="109"/>
      <c r="K9" s="109"/>
      <c r="L9" s="109"/>
    </row>
    <row r="10" spans="2:13" ht="14.5" customHeight="1" x14ac:dyDescent="0.35">
      <c r="B10" s="128" t="s">
        <v>186</v>
      </c>
      <c r="C10" s="129"/>
      <c r="D10" s="129"/>
      <c r="E10" s="129"/>
      <c r="F10" s="129"/>
      <c r="G10" s="130"/>
      <c r="H10" s="110" t="str">
        <f>IF(LEN(Questionnaire!E14)=0,"",Questionnaire!E14)</f>
        <v/>
      </c>
      <c r="I10" s="111"/>
      <c r="J10" s="111"/>
      <c r="K10" s="111"/>
      <c r="L10" s="112"/>
      <c r="M10" s="63"/>
    </row>
    <row r="11" spans="2:13" ht="15.5" customHeight="1" x14ac:dyDescent="0.35">
      <c r="B11" s="131" t="s">
        <v>187</v>
      </c>
      <c r="C11" s="132"/>
      <c r="D11" s="132"/>
      <c r="E11" s="132"/>
      <c r="F11" s="132"/>
      <c r="G11" s="133"/>
      <c r="H11" s="117" t="str" cm="1">
        <f t="array" ref="H11">_xlfn.TEXTJOIN(", ", TRUE,
    IFERROR(_xlfn._xlws.FILTER(Questionnaire!B16:B17, Questionnaire!E16:E17="Yes"), ""),
    IF(Questionnaire!E18&lt;&gt;"", Questionnaire!E18, "")
)</f>
        <v/>
      </c>
      <c r="I11" s="118"/>
      <c r="J11" s="118"/>
      <c r="K11" s="118"/>
      <c r="L11" s="119"/>
    </row>
    <row r="12" spans="2:13" ht="15.5" customHeight="1" x14ac:dyDescent="0.35">
      <c r="B12" s="134"/>
      <c r="C12" s="135"/>
      <c r="D12" s="135"/>
      <c r="E12" s="135"/>
      <c r="F12" s="135"/>
      <c r="G12" s="136"/>
      <c r="H12" s="120"/>
      <c r="I12" s="121"/>
      <c r="J12" s="121"/>
      <c r="K12" s="121"/>
      <c r="L12" s="122"/>
    </row>
    <row r="13" spans="2:13" ht="15.5" customHeight="1" x14ac:dyDescent="0.35">
      <c r="B13" s="137"/>
      <c r="C13" s="138"/>
      <c r="D13" s="138"/>
      <c r="E13" s="138"/>
      <c r="F13" s="138"/>
      <c r="G13" s="139"/>
      <c r="H13" s="123"/>
      <c r="I13" s="124"/>
      <c r="J13" s="124"/>
      <c r="K13" s="124"/>
      <c r="L13" s="125"/>
    </row>
    <row r="14" spans="2:13" ht="15.5" customHeight="1" x14ac:dyDescent="0.35">
      <c r="B14" s="90" t="s">
        <v>189</v>
      </c>
      <c r="C14" s="91"/>
      <c r="D14" s="91"/>
      <c r="E14" s="91"/>
      <c r="F14" s="91"/>
      <c r="G14" s="92"/>
      <c r="H14" s="117" t="str" cm="1">
        <f t="array" ref="H14">_xlfn.TEXTJOIN(", ", TRUE,
    IFERROR(_xlfn._xlws.FILTER(Questionnaire!B20:B23, Questionnaire!E20:E23="Yes"), ""))</f>
        <v/>
      </c>
      <c r="I14" s="118"/>
      <c r="J14" s="118"/>
      <c r="K14" s="118"/>
      <c r="L14" s="119"/>
    </row>
    <row r="15" spans="2:13" ht="15.5" customHeight="1" x14ac:dyDescent="0.35">
      <c r="B15" s="140" t="s">
        <v>188</v>
      </c>
      <c r="C15" s="140"/>
      <c r="D15" s="140"/>
      <c r="E15" s="140"/>
      <c r="F15" s="140"/>
      <c r="G15" s="140"/>
      <c r="H15" s="116" t="str" cm="1">
        <f t="array" ref="H15">_xlfn.TEXTJOIN(", ", TRUE,
    IFERROR(_xlfn._xlws.FILTER(Questionnaire!B25:B27, Questionnaire!E25:E27="Yes"), ""),
    IF(Questionnaire!E28&lt;&gt;"", Questionnaire!E28, "")
)</f>
        <v/>
      </c>
      <c r="I15" s="116"/>
      <c r="J15" s="116"/>
      <c r="K15" s="116"/>
      <c r="L15" s="116"/>
    </row>
    <row r="16" spans="2:13" ht="15.5" customHeight="1" x14ac:dyDescent="0.35">
      <c r="B16" s="140"/>
      <c r="C16" s="140"/>
      <c r="D16" s="140"/>
      <c r="E16" s="140"/>
      <c r="F16" s="140"/>
      <c r="G16" s="140"/>
      <c r="H16" s="116"/>
      <c r="I16" s="116"/>
      <c r="J16" s="116"/>
      <c r="K16" s="116"/>
      <c r="L16" s="116"/>
    </row>
    <row r="17" spans="2:12" ht="15.5" customHeight="1" x14ac:dyDescent="0.35">
      <c r="B17" s="140"/>
      <c r="C17" s="140"/>
      <c r="D17" s="140"/>
      <c r="E17" s="140"/>
      <c r="F17" s="140"/>
      <c r="G17" s="140"/>
      <c r="H17" s="116"/>
      <c r="I17" s="116"/>
      <c r="J17" s="116"/>
      <c r="K17" s="116"/>
      <c r="L17" s="116"/>
    </row>
    <row r="18" spans="2:12" ht="15.5" customHeight="1" x14ac:dyDescent="0.35">
      <c r="B18" s="140"/>
      <c r="C18" s="140"/>
      <c r="D18" s="140"/>
      <c r="E18" s="140"/>
      <c r="F18" s="140"/>
      <c r="G18" s="140"/>
      <c r="H18" s="116"/>
      <c r="I18" s="116"/>
      <c r="J18" s="116"/>
      <c r="K18" s="116"/>
      <c r="L18" s="116"/>
    </row>
    <row r="19" spans="2:12" ht="15.5" customHeight="1" x14ac:dyDescent="0.35"/>
    <row r="20" spans="2:12" ht="15.5" x14ac:dyDescent="0.35">
      <c r="B20" s="38" t="s">
        <v>111</v>
      </c>
      <c r="C20" s="74"/>
      <c r="D20" s="74"/>
      <c r="E20" s="62"/>
      <c r="F20" s="62"/>
      <c r="G20" s="62"/>
      <c r="H20" s="62"/>
      <c r="I20" s="62"/>
      <c r="J20" s="64"/>
    </row>
    <row r="21" spans="2:12" x14ac:dyDescent="0.35">
      <c r="B21" s="61"/>
      <c r="C21" s="60"/>
    </row>
    <row r="22" spans="2:12" ht="15.5" x14ac:dyDescent="0.35">
      <c r="B22" s="106" t="s">
        <v>101</v>
      </c>
      <c r="C22" s="107"/>
      <c r="D22" s="108"/>
      <c r="E22" s="36" t="s">
        <v>102</v>
      </c>
      <c r="F22" s="65"/>
      <c r="G22" s="65"/>
      <c r="H22" s="62"/>
      <c r="I22" s="62"/>
      <c r="J22" s="64"/>
    </row>
    <row r="23" spans="2:12" ht="15.5" x14ac:dyDescent="0.35">
      <c r="B23" s="113" t="s">
        <v>113</v>
      </c>
      <c r="C23" s="114"/>
      <c r="D23" s="115"/>
      <c r="E23" s="25">
        <f>COUNTA(Questionnaire!C38:C40)+COUNTA(Questionnaire!C45:C52)+COUNTA(Questionnaire!C57:C64)+COUNTA(Questionnaire!C69:C76)</f>
        <v>27</v>
      </c>
      <c r="F23" s="66"/>
      <c r="G23" s="66"/>
      <c r="H23" s="67"/>
      <c r="I23" s="62"/>
      <c r="J23" s="68"/>
    </row>
    <row r="24" spans="2:12" ht="15.5" x14ac:dyDescent="0.35">
      <c r="B24" s="113" t="s">
        <v>118</v>
      </c>
      <c r="C24" s="114"/>
      <c r="D24" s="115"/>
      <c r="E24" s="25">
        <f>COUNTIF(Questionnaire!E38:E40,"Not applicable")+COUNTIF(Questionnaire!E45:E52,"Not applicable")+COUNTIF(Questionnaire!E57:E64,"Not applicable")+COUNTIF(Questionnaire!E69:E76, "Not applicable")</f>
        <v>0</v>
      </c>
      <c r="F24" s="66"/>
      <c r="G24" s="66"/>
      <c r="H24" s="67"/>
      <c r="I24" s="62"/>
      <c r="J24" s="68"/>
    </row>
    <row r="25" spans="2:12" ht="15.5" x14ac:dyDescent="0.35">
      <c r="B25" s="113" t="s">
        <v>112</v>
      </c>
      <c r="C25" s="114"/>
      <c r="D25" s="115"/>
      <c r="E25" s="25">
        <f>E23-E24</f>
        <v>27</v>
      </c>
      <c r="F25" s="66"/>
      <c r="G25" s="66"/>
      <c r="H25" s="67"/>
      <c r="I25" s="62"/>
      <c r="J25" s="68"/>
    </row>
    <row r="26" spans="2:12" x14ac:dyDescent="0.35">
      <c r="B26" s="61"/>
      <c r="C26" s="60"/>
    </row>
    <row r="27" spans="2:12" ht="15.5" x14ac:dyDescent="0.35">
      <c r="B27" s="3" t="s">
        <v>25</v>
      </c>
      <c r="C27" s="75"/>
      <c r="D27" s="75"/>
      <c r="E27" s="62"/>
      <c r="F27" s="62"/>
      <c r="G27" s="62"/>
      <c r="H27" s="62"/>
      <c r="I27" s="62"/>
      <c r="J27" s="64"/>
    </row>
    <row r="28" spans="2:12" x14ac:dyDescent="0.35">
      <c r="B28" s="61"/>
      <c r="C28" s="60"/>
    </row>
    <row r="29" spans="2:12" x14ac:dyDescent="0.35">
      <c r="B29" t="s">
        <v>76</v>
      </c>
      <c r="C29" s="27">
        <f>E37</f>
        <v>0</v>
      </c>
      <c r="D29" s="19"/>
    </row>
    <row r="30" spans="2:12" x14ac:dyDescent="0.35">
      <c r="B30" s="61"/>
      <c r="C30" s="60"/>
    </row>
    <row r="31" spans="2:12" x14ac:dyDescent="0.35">
      <c r="B31" s="26" t="s">
        <v>94</v>
      </c>
      <c r="C31" s="58"/>
      <c r="D31" s="57"/>
      <c r="E31" s="60"/>
      <c r="F31" s="60"/>
      <c r="G31" s="60"/>
    </row>
    <row r="32" spans="2:12" s="62" customFormat="1" x14ac:dyDescent="0.35">
      <c r="B32" s="24" t="s">
        <v>16</v>
      </c>
      <c r="C32" s="24" t="s">
        <v>54</v>
      </c>
      <c r="D32" s="24" t="s">
        <v>31</v>
      </c>
      <c r="E32" s="24" t="s">
        <v>68</v>
      </c>
      <c r="F32" s="69"/>
      <c r="G32" s="69"/>
    </row>
    <row r="33" spans="2:9" x14ac:dyDescent="0.35">
      <c r="B33" s="9" t="s">
        <v>17</v>
      </c>
      <c r="C33" s="4">
        <f>'Scoring - Do not edit'!H22</f>
        <v>36</v>
      </c>
      <c r="D33" s="18">
        <f>'Scoring - Do not edit'!J22</f>
        <v>0</v>
      </c>
      <c r="E33" s="13">
        <f>IFERROR(D33/C33,0)</f>
        <v>0</v>
      </c>
      <c r="F33" s="70"/>
      <c r="G33" s="70"/>
    </row>
    <row r="34" spans="2:9" x14ac:dyDescent="0.35">
      <c r="B34" s="9" t="s">
        <v>173</v>
      </c>
      <c r="C34" s="4">
        <f>'Scoring - Do not edit'!H31</f>
        <v>16</v>
      </c>
      <c r="D34" s="18">
        <f>'Scoring - Do not edit'!J31</f>
        <v>0</v>
      </c>
      <c r="E34" s="13">
        <f>IFERROR(D34/C34,0)</f>
        <v>0</v>
      </c>
      <c r="F34" s="70"/>
      <c r="G34" s="70"/>
    </row>
    <row r="35" spans="2:9" x14ac:dyDescent="0.35">
      <c r="B35" s="48" t="s">
        <v>142</v>
      </c>
      <c r="C35" s="4">
        <f>'Scoring - Do not edit'!H40</f>
        <v>8</v>
      </c>
      <c r="D35" s="18">
        <f>'Scoring - Do not edit'!J40</f>
        <v>0</v>
      </c>
      <c r="E35" s="13">
        <f>IFERROR(D35/C35,0)</f>
        <v>0</v>
      </c>
      <c r="F35" s="70"/>
      <c r="G35" s="70"/>
      <c r="H35" s="71"/>
    </row>
    <row r="36" spans="2:9" ht="15" thickBot="1" x14ac:dyDescent="0.4">
      <c r="B36" s="47" t="s">
        <v>143</v>
      </c>
      <c r="C36" s="15">
        <f>'Scoring - Do not edit'!H49</f>
        <v>12</v>
      </c>
      <c r="D36" s="22">
        <f>'Scoring - Do not edit'!J49</f>
        <v>0</v>
      </c>
      <c r="E36" s="16">
        <f>IFERROR(D36/C36,0)</f>
        <v>0</v>
      </c>
      <c r="F36" s="70"/>
      <c r="G36" s="70"/>
      <c r="I36" s="49"/>
    </row>
    <row r="37" spans="2:9" x14ac:dyDescent="0.35">
      <c r="B37" s="28" t="s">
        <v>18</v>
      </c>
      <c r="C37" s="29">
        <f>'Scoring - Do not edit'!H50</f>
        <v>72</v>
      </c>
      <c r="D37" s="30">
        <f>IFERROR('Scoring - Do not edit'!J50,"0")</f>
        <v>0</v>
      </c>
      <c r="E37" s="31">
        <f>IFERROR(D37/C37,0)</f>
        <v>0</v>
      </c>
      <c r="F37" s="72"/>
      <c r="G37" s="72"/>
    </row>
    <row r="38" spans="2:9" x14ac:dyDescent="0.35">
      <c r="B38" s="46" t="s">
        <v>119</v>
      </c>
      <c r="C38"/>
      <c r="D38"/>
      <c r="E38"/>
      <c r="I38" s="73"/>
    </row>
    <row r="39" spans="2:9" x14ac:dyDescent="0.35">
      <c r="B39" s="61"/>
      <c r="C39" s="60"/>
    </row>
    <row r="40" spans="2:9" x14ac:dyDescent="0.35">
      <c r="B40" s="3" t="s">
        <v>80</v>
      </c>
    </row>
    <row r="41" spans="2:9" x14ac:dyDescent="0.35">
      <c r="B41" s="61"/>
      <c r="C41" s="60"/>
    </row>
    <row r="42" spans="2:9" x14ac:dyDescent="0.35">
      <c r="B42" s="56" t="s">
        <v>81</v>
      </c>
    </row>
    <row r="43" spans="2:9" x14ac:dyDescent="0.35">
      <c r="B43" s="56" t="s">
        <v>82</v>
      </c>
    </row>
  </sheetData>
  <sheetProtection sheet="1"/>
  <mergeCells count="17">
    <mergeCell ref="B25:D25"/>
    <mergeCell ref="B7:G7"/>
    <mergeCell ref="B8:G8"/>
    <mergeCell ref="B9:G9"/>
    <mergeCell ref="B10:G10"/>
    <mergeCell ref="B22:D22"/>
    <mergeCell ref="B23:D23"/>
    <mergeCell ref="B11:G13"/>
    <mergeCell ref="B15:G18"/>
    <mergeCell ref="H7:L7"/>
    <mergeCell ref="H8:L8"/>
    <mergeCell ref="H9:L9"/>
    <mergeCell ref="H10:L10"/>
    <mergeCell ref="B24:D24"/>
    <mergeCell ref="H15:L18"/>
    <mergeCell ref="H14:L14"/>
    <mergeCell ref="H11:L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B8D76-1C98-4C71-A578-C65D4D6357AC}">
  <sheetPr codeName="Sheet5"/>
  <dimension ref="B1:J83"/>
  <sheetViews>
    <sheetView showGridLines="0" zoomScaleNormal="100" workbookViewId="0">
      <pane ySplit="3" topLeftCell="A4" activePane="bottomLeft" state="frozen"/>
      <selection pane="bottomLeft"/>
    </sheetView>
  </sheetViews>
  <sheetFormatPr defaultColWidth="8.81640625" defaultRowHeight="14.5" x14ac:dyDescent="0.35"/>
  <cols>
    <col min="1" max="1" width="1.81640625" style="49" customWidth="1"/>
    <col min="2" max="2" width="20.54296875" style="49" customWidth="1"/>
    <col min="3" max="3" width="5.453125" style="49" customWidth="1"/>
    <col min="4" max="4" width="77.26953125" style="49" bestFit="1" customWidth="1"/>
    <col min="5" max="5" width="39.1796875" style="49" customWidth="1"/>
    <col min="6" max="6" width="12" style="49" customWidth="1"/>
    <col min="7" max="7" width="8.81640625" style="49" customWidth="1"/>
    <col min="8" max="8" width="8.6328125" style="49" customWidth="1"/>
    <col min="9" max="9" width="10.6328125" style="49" customWidth="1"/>
    <col min="10" max="10" width="30.90625" style="49" bestFit="1" customWidth="1"/>
    <col min="11" max="13" width="19.453125" style="49" customWidth="1"/>
    <col min="14" max="16384" width="8.81640625" style="49"/>
  </cols>
  <sheetData>
    <row r="1" spans="2:6" s="10" customFormat="1" x14ac:dyDescent="0.35"/>
    <row r="2" spans="2:6" s="10" customFormat="1" x14ac:dyDescent="0.35">
      <c r="B2" s="52" t="s">
        <v>11</v>
      </c>
    </row>
    <row r="3" spans="2:6" s="10" customFormat="1" x14ac:dyDescent="0.35"/>
    <row r="5" spans="2:6" x14ac:dyDescent="0.35">
      <c r="B5" s="78" t="s">
        <v>205</v>
      </c>
    </row>
    <row r="7" spans="2:6" x14ac:dyDescent="0.35">
      <c r="B7" s="11" t="s">
        <v>35</v>
      </c>
      <c r="C7" s="149" t="s">
        <v>55</v>
      </c>
      <c r="D7" s="150"/>
      <c r="E7" s="6"/>
    </row>
    <row r="9" spans="2:6" x14ac:dyDescent="0.35">
      <c r="B9" s="61" t="s">
        <v>24</v>
      </c>
      <c r="C9" s="56"/>
    </row>
    <row r="11" spans="2:6" x14ac:dyDescent="0.35">
      <c r="B11" s="151" t="s">
        <v>12</v>
      </c>
      <c r="C11" s="151"/>
      <c r="D11" s="151"/>
      <c r="E11" s="24" t="s">
        <v>13</v>
      </c>
    </row>
    <row r="12" spans="2:6" x14ac:dyDescent="0.35">
      <c r="B12" s="140" t="s">
        <v>69</v>
      </c>
      <c r="C12" s="140"/>
      <c r="D12" s="140"/>
      <c r="E12" s="100"/>
    </row>
    <row r="13" spans="2:6" ht="29" customHeight="1" x14ac:dyDescent="0.35">
      <c r="B13" s="152" t="s">
        <v>176</v>
      </c>
      <c r="C13" s="152"/>
      <c r="D13" s="152"/>
      <c r="E13" s="100"/>
      <c r="F13" s="55"/>
    </row>
    <row r="14" spans="2:6" ht="29" customHeight="1" x14ac:dyDescent="0.35">
      <c r="B14" s="152" t="s">
        <v>177</v>
      </c>
      <c r="C14" s="152"/>
      <c r="D14" s="152"/>
      <c r="E14" s="100"/>
      <c r="F14" s="55"/>
    </row>
    <row r="15" spans="2:6" x14ac:dyDescent="0.35">
      <c r="B15" s="128" t="s">
        <v>207</v>
      </c>
      <c r="C15" s="129"/>
      <c r="D15" s="129"/>
      <c r="E15" s="133"/>
      <c r="F15" s="55"/>
    </row>
    <row r="16" spans="2:6" x14ac:dyDescent="0.35">
      <c r="B16" s="141" t="s">
        <v>192</v>
      </c>
      <c r="C16" s="142"/>
      <c r="D16" s="142"/>
      <c r="E16" s="100"/>
      <c r="F16" s="77"/>
    </row>
    <row r="17" spans="2:6" x14ac:dyDescent="0.35">
      <c r="B17" s="141" t="s">
        <v>193</v>
      </c>
      <c r="C17" s="142"/>
      <c r="D17" s="142"/>
      <c r="E17" s="101"/>
      <c r="F17" s="55"/>
    </row>
    <row r="18" spans="2:6" ht="14.5" customHeight="1" x14ac:dyDescent="0.35">
      <c r="B18" s="143" t="s">
        <v>86</v>
      </c>
      <c r="C18" s="144"/>
      <c r="D18" s="144"/>
      <c r="E18" s="102"/>
      <c r="F18" s="77"/>
    </row>
    <row r="19" spans="2:6" ht="14.5" customHeight="1" x14ac:dyDescent="0.35">
      <c r="B19" s="131" t="s">
        <v>208</v>
      </c>
      <c r="C19" s="132"/>
      <c r="D19" s="132"/>
      <c r="E19" s="133"/>
      <c r="F19" s="77"/>
    </row>
    <row r="20" spans="2:6" ht="14.5" customHeight="1" x14ac:dyDescent="0.35">
      <c r="B20" s="147" t="s">
        <v>178</v>
      </c>
      <c r="C20" s="148"/>
      <c r="D20" s="148"/>
      <c r="E20" s="100"/>
      <c r="F20" s="77"/>
    </row>
    <row r="21" spans="2:6" ht="14.5" customHeight="1" x14ac:dyDescent="0.35">
      <c r="B21" s="141" t="s">
        <v>179</v>
      </c>
      <c r="C21" s="142"/>
      <c r="D21" s="142"/>
      <c r="E21" s="101"/>
      <c r="F21" s="77"/>
    </row>
    <row r="22" spans="2:6" ht="14.5" customHeight="1" x14ac:dyDescent="0.35">
      <c r="B22" s="141" t="s">
        <v>180</v>
      </c>
      <c r="C22" s="142"/>
      <c r="D22" s="142"/>
      <c r="E22" s="101"/>
      <c r="F22" s="77"/>
    </row>
    <row r="23" spans="2:6" ht="14.5" customHeight="1" x14ac:dyDescent="0.35">
      <c r="B23" s="143" t="s">
        <v>181</v>
      </c>
      <c r="C23" s="144"/>
      <c r="D23" s="144"/>
      <c r="E23" s="102"/>
      <c r="F23" s="77"/>
    </row>
    <row r="24" spans="2:6" ht="14.5" customHeight="1" x14ac:dyDescent="0.35">
      <c r="B24" s="140" t="s">
        <v>209</v>
      </c>
      <c r="C24" s="140"/>
      <c r="D24" s="140"/>
      <c r="E24" s="140"/>
      <c r="F24" s="77"/>
    </row>
    <row r="25" spans="2:6" ht="14.5" customHeight="1" x14ac:dyDescent="0.35">
      <c r="B25" s="141" t="s">
        <v>182</v>
      </c>
      <c r="C25" s="142"/>
      <c r="D25" s="142"/>
      <c r="E25" s="101"/>
      <c r="F25" s="77"/>
    </row>
    <row r="26" spans="2:6" ht="14.5" customHeight="1" x14ac:dyDescent="0.35">
      <c r="B26" s="141" t="s">
        <v>183</v>
      </c>
      <c r="C26" s="142"/>
      <c r="D26" s="142"/>
      <c r="E26" s="101"/>
      <c r="F26" s="77"/>
    </row>
    <row r="27" spans="2:6" ht="14.5" customHeight="1" x14ac:dyDescent="0.35">
      <c r="B27" s="141" t="s">
        <v>184</v>
      </c>
      <c r="C27" s="142"/>
      <c r="D27" s="142"/>
      <c r="E27" s="101"/>
      <c r="F27" s="77"/>
    </row>
    <row r="28" spans="2:6" ht="14.5" customHeight="1" x14ac:dyDescent="0.35">
      <c r="B28" s="143" t="s">
        <v>86</v>
      </c>
      <c r="C28" s="144"/>
      <c r="D28" s="144"/>
      <c r="E28" s="102"/>
      <c r="F28" s="77"/>
    </row>
    <row r="30" spans="2:6" x14ac:dyDescent="0.35">
      <c r="B30" s="61" t="s">
        <v>79</v>
      </c>
      <c r="D30" s="75"/>
      <c r="F30" s="75"/>
    </row>
    <row r="32" spans="2:6" x14ac:dyDescent="0.35">
      <c r="B32" s="145" t="s">
        <v>73</v>
      </c>
      <c r="C32" s="146"/>
      <c r="D32" s="157" t="s">
        <v>10</v>
      </c>
      <c r="E32" s="157"/>
    </row>
    <row r="33" spans="2:10" ht="29" customHeight="1" x14ac:dyDescent="0.35">
      <c r="B33" s="158" t="s">
        <v>127</v>
      </c>
      <c r="C33" s="158"/>
      <c r="D33" s="156" t="s">
        <v>128</v>
      </c>
      <c r="E33" s="156"/>
    </row>
    <row r="35" spans="2:10" x14ac:dyDescent="0.35">
      <c r="B35" s="78" t="s">
        <v>34</v>
      </c>
      <c r="E35" s="54"/>
    </row>
    <row r="37" spans="2:10" x14ac:dyDescent="0.35">
      <c r="B37" s="11" t="s">
        <v>14</v>
      </c>
      <c r="C37" s="11" t="s">
        <v>15</v>
      </c>
      <c r="D37" s="11" t="s">
        <v>0</v>
      </c>
      <c r="E37" s="11" t="s">
        <v>3</v>
      </c>
      <c r="F37" s="11" t="s">
        <v>36</v>
      </c>
      <c r="I37" s="54"/>
    </row>
    <row r="38" spans="2:10" ht="43.5" x14ac:dyDescent="0.35">
      <c r="B38" s="9" t="s">
        <v>130</v>
      </c>
      <c r="C38" s="14" t="s">
        <v>37</v>
      </c>
      <c r="D38" s="14" t="str">
        <f>VLOOKUP(C38,'Data - Do not edit'!$B$11:$C$1048576,2,0)</f>
        <v>What % workers in construction/ installation roles (includes on-roll, off-roll, casual labour), across all your sites, are women? [Select 'Not applicable' if you do not have any construction/ installation related roles]</v>
      </c>
      <c r="E38" s="99"/>
      <c r="F38" s="17">
        <v>3</v>
      </c>
      <c r="G38" s="55"/>
      <c r="H38" s="56"/>
      <c r="I38" s="54"/>
    </row>
    <row r="39" spans="2:10" ht="29" customHeight="1" x14ac:dyDescent="0.35">
      <c r="B39" s="9" t="s">
        <v>131</v>
      </c>
      <c r="C39" s="14" t="s">
        <v>83</v>
      </c>
      <c r="D39" s="14" t="str">
        <f>VLOOKUP(C39,'Data - Do not edit'!$B$11:$C$1048576,2,0)</f>
        <v>What % of workers in fixed-site O&amp;M roles (includes on-roll, off-roll, casual labour), across all your sites, are women? [Select 'Not applicable' if you do not have any fixed-site O&amp;M roles]*</v>
      </c>
      <c r="E39" s="99"/>
      <c r="F39" s="17">
        <v>3</v>
      </c>
      <c r="G39" s="54"/>
      <c r="I39" s="54"/>
    </row>
    <row r="40" spans="2:10" ht="29" x14ac:dyDescent="0.35">
      <c r="B40" s="9" t="s">
        <v>132</v>
      </c>
      <c r="C40" s="14" t="s">
        <v>87</v>
      </c>
      <c r="D40" s="14" t="str">
        <f>VLOOKUP(C40,'Data - Do not edit'!$B$11:$C$1048576,2,0)</f>
        <v>What % of workers in field O&amp;M roles (includes on-roll, off-roll, casual labour), across all your sites, are women? [Select 'Not applicable' if you do not have any field O&amp;M roles]*</v>
      </c>
      <c r="E40" s="99"/>
      <c r="F40" s="17">
        <v>3</v>
      </c>
      <c r="I40" s="54"/>
      <c r="J40" s="54"/>
    </row>
    <row r="41" spans="2:10" x14ac:dyDescent="0.35">
      <c r="I41" s="54"/>
      <c r="J41" s="54"/>
    </row>
    <row r="42" spans="2:10" x14ac:dyDescent="0.35">
      <c r="B42" s="76" t="s">
        <v>129</v>
      </c>
    </row>
    <row r="44" spans="2:10" x14ac:dyDescent="0.35">
      <c r="B44" s="11" t="s">
        <v>14</v>
      </c>
      <c r="C44" s="11" t="s">
        <v>15</v>
      </c>
      <c r="D44" s="11" t="s">
        <v>0</v>
      </c>
      <c r="E44" s="11" t="s">
        <v>3</v>
      </c>
      <c r="F44" s="11" t="s">
        <v>36</v>
      </c>
    </row>
    <row r="45" spans="2:10" ht="58" x14ac:dyDescent="0.35">
      <c r="B45" s="153" t="s">
        <v>133</v>
      </c>
      <c r="C45" s="14" t="s">
        <v>38</v>
      </c>
      <c r="D45" s="25" t="str">
        <f>VLOOKUP(C45,'Data - Do not edit'!$B$11:$C$1048576,2,0)</f>
        <v>Do you include non-binding gender diversity expectations (e.g., reasonable efforts towards 10% diversity) in your construction/ installation or O&amp;M contracts? [Select 'Not applicable' if you do not have any formal contractors/ sub-contractors for construction/ installation or O&amp;M functions]*</v>
      </c>
      <c r="E45" s="99"/>
      <c r="F45" s="17">
        <v>2</v>
      </c>
    </row>
    <row r="46" spans="2:10" ht="29" customHeight="1" x14ac:dyDescent="0.35">
      <c r="B46" s="154"/>
      <c r="C46" s="14" t="s">
        <v>39</v>
      </c>
      <c r="D46" s="25" t="str">
        <f>VLOOKUP(C46,'Data - Do not edit'!$B$11:$C$1048576,2,0)</f>
        <v>In the last quarter, have all your sites conducted an audit of wage payment records to check for any gender-based wage gap for same roles?</v>
      </c>
      <c r="E46" s="99"/>
      <c r="F46" s="17">
        <v>2</v>
      </c>
    </row>
    <row r="47" spans="2:10" x14ac:dyDescent="0.35">
      <c r="B47" s="154"/>
      <c r="C47" s="14" t="s">
        <v>40</v>
      </c>
      <c r="D47" s="25" t="str">
        <f>VLOOKUP(C47,'Data - Do not edit'!$B$11:$C$1048576,2,0)</f>
        <v>Have you mandated/ taken a gender diversity target (e.g., 15%) for all your project sites?</v>
      </c>
      <c r="E47" s="99"/>
      <c r="F47" s="17">
        <v>2</v>
      </c>
      <c r="G47" s="55"/>
    </row>
    <row r="48" spans="2:10" ht="43.5" x14ac:dyDescent="0.35">
      <c r="B48" s="155"/>
      <c r="C48" s="14" t="s">
        <v>41</v>
      </c>
      <c r="D48" s="25" t="str">
        <f>VLOOKUP(C48,'Data - Do not edit'!$B$11:$C$1048576,2,0)</f>
        <v>Do you assign a defined weightage (e.g., 5%) to gender diversity when awarding contracts? [Select 'Not applicable' if you do not have any formal contractors/ sub-contractors for construction/ installation or O&amp;M functions]*</v>
      </c>
      <c r="E48" s="99"/>
      <c r="F48" s="17">
        <v>2</v>
      </c>
    </row>
    <row r="49" spans="2:6" ht="29" customHeight="1" x14ac:dyDescent="0.35">
      <c r="B49" s="153" t="s">
        <v>57</v>
      </c>
      <c r="C49" s="14" t="s">
        <v>42</v>
      </c>
      <c r="D49" s="25" t="str">
        <f>VLOOKUP(C49,'Data - Do not edit'!$B$11:$C$1048576,2,0)</f>
        <v>Have you documented the qualitative benefits of hiring women in entry-level roles, and shared with site heads/ regional safety managers/ sub-contractors?</v>
      </c>
      <c r="E49" s="99"/>
      <c r="F49" s="17">
        <v>2</v>
      </c>
    </row>
    <row r="50" spans="2:6" ht="29" customHeight="1" x14ac:dyDescent="0.35">
      <c r="B50" s="154"/>
      <c r="C50" s="14" t="s">
        <v>43</v>
      </c>
      <c r="D50" s="25" t="str">
        <f>VLOOKUP(C50,'Data - Do not edit'!$B$11:$C$1048576,2,0)</f>
        <v>In the last two years, have you externally published content on your gender diversity progress or initiatives for entry-level roles (via news articles, blogs)?</v>
      </c>
      <c r="E50" s="99"/>
      <c r="F50" s="17">
        <v>2</v>
      </c>
    </row>
    <row r="51" spans="2:6" ht="29" customHeight="1" x14ac:dyDescent="0.35">
      <c r="B51" s="154"/>
      <c r="C51" s="14" t="s">
        <v>44</v>
      </c>
      <c r="D51" s="25" t="str">
        <f>VLOOKUP(C51,'Data - Do not edit'!$B$11:$C$1048576,2,0)</f>
        <v>In the last two years, have you published your gender diversity numbers externally (via website/ annual report/ news article)?</v>
      </c>
      <c r="E51" s="99"/>
      <c r="F51" s="17">
        <v>2</v>
      </c>
    </row>
    <row r="52" spans="2:6" ht="29" customHeight="1" x14ac:dyDescent="0.35">
      <c r="B52" s="155"/>
      <c r="C52" s="14" t="s">
        <v>62</v>
      </c>
      <c r="D52" s="25" t="str">
        <f>VLOOKUP(C52,'Data - Do not edit'!$B$11:$C$1048576,2,0)</f>
        <v>Have you estimated the quantitative benefits of hiring women (e.g., safety incidents), and shared the findings with site heads/ regional safety managers/ sub-contractors?</v>
      </c>
      <c r="E52" s="99"/>
      <c r="F52" s="17">
        <v>2</v>
      </c>
    </row>
    <row r="54" spans="2:6" x14ac:dyDescent="0.35">
      <c r="B54" s="76" t="s">
        <v>134</v>
      </c>
    </row>
    <row r="56" spans="2:6" x14ac:dyDescent="0.35">
      <c r="B56" s="11" t="s">
        <v>14</v>
      </c>
      <c r="C56" s="11" t="s">
        <v>15</v>
      </c>
      <c r="D56" s="11" t="s">
        <v>0</v>
      </c>
      <c r="E56" s="11" t="s">
        <v>3</v>
      </c>
      <c r="F56" s="11" t="s">
        <v>36</v>
      </c>
    </row>
    <row r="57" spans="2:6" ht="29" x14ac:dyDescent="0.35">
      <c r="B57" s="153" t="s">
        <v>135</v>
      </c>
      <c r="C57" s="14" t="s">
        <v>45</v>
      </c>
      <c r="D57" s="14" t="str">
        <f>VLOOKUP(C57,'Data - Do not edit'!$B$11:$C$1048576,2,0)</f>
        <v>Do all your sites and staff reporting locations (e.g., substations) have separate toilets for women?</v>
      </c>
      <c r="E57" s="99"/>
      <c r="F57" s="17">
        <v>1</v>
      </c>
    </row>
    <row r="58" spans="2:6" ht="29" customHeight="1" x14ac:dyDescent="0.35">
      <c r="B58" s="154"/>
      <c r="C58" s="14" t="s">
        <v>46</v>
      </c>
      <c r="D58" s="14" t="str">
        <f>VLOOKUP(C58,'Data - Do not edit'!$B$11:$C$1048576,2,0)</f>
        <v>Do all your sites arrange transportation for women workers travelling to remote sites or working outside standard hours (e.g., shifts ending post 7 pm)?</v>
      </c>
      <c r="E58" s="99"/>
      <c r="F58" s="17">
        <v>1</v>
      </c>
    </row>
    <row r="59" spans="2:6" ht="29" customHeight="1" x14ac:dyDescent="0.35">
      <c r="B59" s="154"/>
      <c r="C59" s="14" t="s">
        <v>47</v>
      </c>
      <c r="D59" s="14" t="str">
        <f>VLOOKUP(C59,'Data - Do not edit'!$B$11:$C$1048576,2,0)</f>
        <v>Do all transport vehicles provided to women have at least one of the following: an SOS/ emergency button, security guard, GPS tracker, or CCTV?</v>
      </c>
      <c r="E59" s="99"/>
      <c r="F59" s="17">
        <v>1</v>
      </c>
    </row>
    <row r="60" spans="2:6" ht="29" customHeight="1" x14ac:dyDescent="0.35">
      <c r="B60" s="155"/>
      <c r="C60" s="14" t="s">
        <v>48</v>
      </c>
      <c r="D60" s="14" t="str">
        <f>VLOOKUP(C60,'Data - Do not edit'!$B$11:$C$1048576,2,0)</f>
        <v>Do all your sites provide accommodation for migrant workers? [Select 'Not applicable' if you do not have any migrant workers]</v>
      </c>
      <c r="E60" s="99"/>
      <c r="F60" s="17">
        <v>1</v>
      </c>
    </row>
    <row r="61" spans="2:6" ht="29" customHeight="1" x14ac:dyDescent="0.35">
      <c r="B61" s="153" t="s">
        <v>136</v>
      </c>
      <c r="C61" s="14" t="s">
        <v>49</v>
      </c>
      <c r="D61" s="14" t="str">
        <f>VLOOKUP(C61,'Data - Do not edit'!$B$11:$C$1048576,2,0)</f>
        <v>Do all your sites and staff reporting locations (e.g., substations, regional offices) provide CCTV coverage at critical points (e.g., staff entry/ exit points)?</v>
      </c>
      <c r="E61" s="99"/>
      <c r="F61" s="17">
        <v>1</v>
      </c>
    </row>
    <row r="62" spans="2:6" ht="29" customHeight="1" x14ac:dyDescent="0.35">
      <c r="B62" s="154"/>
      <c r="C62" s="14" t="s">
        <v>50</v>
      </c>
      <c r="D62" s="14" t="str">
        <f>VLOOKUP(C62,'Data - Do not edit'!$B$11:$C$1048576,2,0)</f>
        <v>In the last quarter, have all your sites conducted at least one safety drill for workers, covering immediate response to safety-related accidents?</v>
      </c>
      <c r="E62" s="99"/>
      <c r="F62" s="17">
        <v>1</v>
      </c>
    </row>
    <row r="63" spans="2:6" ht="29" customHeight="1" x14ac:dyDescent="0.35">
      <c r="B63" s="154"/>
      <c r="C63" s="14" t="s">
        <v>51</v>
      </c>
      <c r="D63" s="14" t="str">
        <f>VLOOKUP(C63,'Data - Do not edit'!$B$11:$C$1048576,2,0)</f>
        <v>Do you provide emergency mechanisms for all women field employees (e.g., mobile SOS, emergency helpline)? [Select 'Not applicable' if you do not have any field O&amp;M roles]*</v>
      </c>
      <c r="E63" s="99"/>
      <c r="F63" s="17">
        <v>1</v>
      </c>
    </row>
    <row r="64" spans="2:6" ht="29" customHeight="1" x14ac:dyDescent="0.35">
      <c r="B64" s="155"/>
      <c r="C64" s="14" t="s">
        <v>52</v>
      </c>
      <c r="D64" s="14" t="str">
        <f>VLOOKUP(C64,'Data - Do not edit'!$B$11:$C$1048576,2,0)</f>
        <v>Do all your workers have access to a grievance redressal channel (e.g., dedicated POC, suggestion box, feedback form) to report workplace issues?*</v>
      </c>
      <c r="E64" s="99"/>
      <c r="F64" s="17">
        <v>1</v>
      </c>
    </row>
    <row r="66" spans="2:6" x14ac:dyDescent="0.35">
      <c r="B66" s="76" t="s">
        <v>139</v>
      </c>
    </row>
    <row r="68" spans="2:6" x14ac:dyDescent="0.35">
      <c r="B68" s="11" t="s">
        <v>14</v>
      </c>
      <c r="C68" s="11" t="s">
        <v>15</v>
      </c>
      <c r="D68" s="11" t="s">
        <v>0</v>
      </c>
      <c r="E68" s="11" t="s">
        <v>3</v>
      </c>
      <c r="F68" s="11" t="s">
        <v>36</v>
      </c>
    </row>
    <row r="69" spans="2:6" ht="29" customHeight="1" x14ac:dyDescent="0.35">
      <c r="B69" s="153" t="s">
        <v>137</v>
      </c>
      <c r="C69" s="14" t="s">
        <v>58</v>
      </c>
      <c r="D69" s="14" t="str">
        <f>VLOOKUP(C69,'Data - Do not edit'!$B$11:$C$1048576,2,0)</f>
        <v>Do all your sites and regional offices display recruitment posters that advertise open roles for women, and highlight key benefits (e.g., fixed timings, transport)?</v>
      </c>
      <c r="E69" s="99"/>
      <c r="F69" s="17">
        <v>2</v>
      </c>
    </row>
    <row r="70" spans="2:6" ht="29" customHeight="1" x14ac:dyDescent="0.35">
      <c r="B70" s="154"/>
      <c r="C70" s="14" t="s">
        <v>59</v>
      </c>
      <c r="D70" s="25" t="str">
        <f>VLOOKUP(C70,'Data - Do not edit'!$B$11:$C$1048576,2,0)</f>
        <v>For roles open to women, do all your sites explicitly mention women/ ask for women on different hiring channels (e.g., mentioning 'women can apply' in job ads)?</v>
      </c>
      <c r="E70" s="99"/>
      <c r="F70" s="17">
        <v>2</v>
      </c>
    </row>
    <row r="71" spans="2:6" ht="29" x14ac:dyDescent="0.35">
      <c r="B71" s="154"/>
      <c r="C71" s="14" t="s">
        <v>63</v>
      </c>
      <c r="D71" s="14" t="str">
        <f>VLOOKUP(C71,'Data - Do not edit'!$B$11:$C$1048576,2,0)</f>
        <v>For roles open to women, do all your sites share written guidelines with hiring partners (e.g., sub-contractors) to provide a minimum share of women (e.g., 20% or 10 women)?</v>
      </c>
      <c r="E71" s="99"/>
      <c r="F71" s="17">
        <v>2</v>
      </c>
    </row>
    <row r="72" spans="2:6" ht="29" customHeight="1" x14ac:dyDescent="0.35">
      <c r="B72" s="155"/>
      <c r="C72" s="14" t="s">
        <v>64</v>
      </c>
      <c r="D72" s="14" t="str">
        <f>VLOOKUP(C72,'Data - Do not edit'!$B$11:$C$1048576,2,0)</f>
        <v>Do all your sites have a formal on-the-job skilling pathway for women to help them progress into skilled roles?</v>
      </c>
      <c r="E72" s="99"/>
      <c r="F72" s="17">
        <v>2</v>
      </c>
    </row>
    <row r="73" spans="2:6" ht="29" customHeight="1" x14ac:dyDescent="0.35">
      <c r="B73" s="153" t="s">
        <v>138</v>
      </c>
      <c r="C73" s="14" t="s">
        <v>60</v>
      </c>
      <c r="D73" s="14" t="str">
        <f>VLOOKUP(C73,'Data - Do not edit'!$B$11:$C$1048576,2,0)</f>
        <v>Do all your sites and regional offices display non-POSH posters highlighting Do's/ Don’ts (e.g., "No abusive language or shouting")?*</v>
      </c>
      <c r="E73" s="99"/>
      <c r="F73" s="17">
        <v>1</v>
      </c>
    </row>
    <row r="74" spans="2:6" ht="29" customHeight="1" x14ac:dyDescent="0.35">
      <c r="B74" s="154"/>
      <c r="C74" s="14" t="s">
        <v>61</v>
      </c>
      <c r="D74" s="14" t="str">
        <f>VLOOKUP(C74,'Data - Do not edit'!$B$11:$C$1048576,2,0)</f>
        <v>Do all your sites and regional offices conduct a mandatory induction session for workers, covering workplace facilities, wages, and grievance-redressal mechanisms?</v>
      </c>
      <c r="E74" s="99"/>
      <c r="F74" s="17">
        <v>1</v>
      </c>
    </row>
    <row r="75" spans="2:6" ht="29" customHeight="1" x14ac:dyDescent="0.35">
      <c r="B75" s="154"/>
      <c r="C75" s="14" t="s">
        <v>65</v>
      </c>
      <c r="D75" s="14" t="str">
        <f>VLOOKUP(C75,'Data - Do not edit'!$B$11:$C$1048576,2,0)</f>
        <v>Do all your sites and regional offices conduct a separate induction session for women, covering women-centric facilities and support?</v>
      </c>
      <c r="E75" s="99"/>
      <c r="F75" s="17">
        <v>1</v>
      </c>
    </row>
    <row r="76" spans="2:6" ht="29" customHeight="1" x14ac:dyDescent="0.35">
      <c r="B76" s="155"/>
      <c r="C76" s="14" t="s">
        <v>66</v>
      </c>
      <c r="D76" s="14" t="str">
        <f>VLOOKUP(C76,'Data - Do not edit'!$B$11:$C$1048576,2,0)</f>
        <v>In the last/ current financial year, have all your sites conducted a gender-sensitisation session for all workers and supervisors, covering unconscious bias and acceptable workplace behaviour?*</v>
      </c>
      <c r="E76" s="99"/>
      <c r="F76" s="17">
        <v>1</v>
      </c>
    </row>
    <row r="78" spans="2:6" x14ac:dyDescent="0.35">
      <c r="B78" s="76" t="s">
        <v>122</v>
      </c>
    </row>
    <row r="79" spans="2:6" x14ac:dyDescent="0.35">
      <c r="B79" s="49" t="s">
        <v>197</v>
      </c>
    </row>
    <row r="80" spans="2:6" x14ac:dyDescent="0.35">
      <c r="B80" s="49" t="s">
        <v>198</v>
      </c>
    </row>
    <row r="81" spans="2:2" x14ac:dyDescent="0.35">
      <c r="B81" s="49" t="s">
        <v>140</v>
      </c>
    </row>
    <row r="82" spans="2:2" x14ac:dyDescent="0.35">
      <c r="B82" s="49" t="s">
        <v>210</v>
      </c>
    </row>
    <row r="83" spans="2:2" x14ac:dyDescent="0.35">
      <c r="B83" s="49" t="s">
        <v>121</v>
      </c>
    </row>
  </sheetData>
  <sheetProtection sheet="1" objects="1" scenarios="1"/>
  <mergeCells count="29">
    <mergeCell ref="B45:B48"/>
    <mergeCell ref="D33:E33"/>
    <mergeCell ref="D32:E32"/>
    <mergeCell ref="B33:C33"/>
    <mergeCell ref="B73:B76"/>
    <mergeCell ref="B49:B52"/>
    <mergeCell ref="B61:B64"/>
    <mergeCell ref="B57:B60"/>
    <mergeCell ref="B69:B72"/>
    <mergeCell ref="C7:D7"/>
    <mergeCell ref="B11:D11"/>
    <mergeCell ref="B12:D12"/>
    <mergeCell ref="B13:D13"/>
    <mergeCell ref="B14:D14"/>
    <mergeCell ref="B15:E15"/>
    <mergeCell ref="B16:D16"/>
    <mergeCell ref="B17:D17"/>
    <mergeCell ref="B18:D18"/>
    <mergeCell ref="B32:C32"/>
    <mergeCell ref="B25:D25"/>
    <mergeCell ref="B27:D27"/>
    <mergeCell ref="B28:D28"/>
    <mergeCell ref="B26:D26"/>
    <mergeCell ref="B19:E19"/>
    <mergeCell ref="B21:D21"/>
    <mergeCell ref="B22:D22"/>
    <mergeCell ref="B23:D23"/>
    <mergeCell ref="B24:E24"/>
    <mergeCell ref="B20:D20"/>
  </mergeCells>
  <dataValidations count="1">
    <dataValidation type="list" allowBlank="1" showInputMessage="1" showErrorMessage="1" sqref="E16:E17 E20:E23 E25:E27" xr:uid="{3444C5DA-2FE3-4955-B221-2BFF892F71AF}">
      <formula1>"Yes,No"</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27">
        <x14:dataValidation type="list" allowBlank="1" showInputMessage="1" showErrorMessage="1" xr:uid="{047E4118-C273-47B7-88C0-59E7BFF4EC25}">
          <x14:formula1>
            <xm:f>'Data - Do not edit'!$C$38:$C$40</xm:f>
          </x14:formula1>
          <xm:sqref>E45</xm:sqref>
        </x14:dataValidation>
        <x14:dataValidation type="list" allowBlank="1" showInputMessage="1" showErrorMessage="1" xr:uid="{75616562-9E89-49B0-BEB5-9618543D1BBD}">
          <x14:formula1>
            <xm:f>'Data - Do not edit'!$C$20:$C$25</xm:f>
          </x14:formula1>
          <xm:sqref>E39</xm:sqref>
        </x14:dataValidation>
        <x14:dataValidation type="list" allowBlank="1" showInputMessage="1" showErrorMessage="1" xr:uid="{ED36DF76-C33C-4DBD-A16F-63A46C39F5FA}">
          <x14:formula1>
            <xm:f>'Data - Do not edit'!$C$28:$C$33</xm:f>
          </x14:formula1>
          <xm:sqref>E40</xm:sqref>
        </x14:dataValidation>
        <x14:dataValidation type="list" allowBlank="1" showInputMessage="1" showErrorMessage="1" xr:uid="{F3658B9B-4C6F-460E-AE9E-8398E31FED3E}">
          <x14:formula1>
            <xm:f>'Data - Do not edit'!$C$12:$C$17</xm:f>
          </x14:formula1>
          <xm:sqref>E38</xm:sqref>
        </x14:dataValidation>
        <x14:dataValidation type="list" allowBlank="1" showInputMessage="1" showErrorMessage="1" xr:uid="{BB1BEF3C-5D6F-470D-AEBD-65D9316BC7CB}">
          <x14:formula1>
            <xm:f>'Data - Do not edit'!$C$43:$C$44</xm:f>
          </x14:formula1>
          <xm:sqref>E46</xm:sqref>
        </x14:dataValidation>
        <x14:dataValidation type="list" allowBlank="1" showInputMessage="1" showErrorMessage="1" xr:uid="{75177899-946E-436D-9F4E-18510A495A1E}">
          <x14:formula1>
            <xm:f>'Data - Do not edit'!$C$47:$C$48</xm:f>
          </x14:formula1>
          <xm:sqref>E47</xm:sqref>
        </x14:dataValidation>
        <x14:dataValidation type="list" allowBlank="1" showInputMessage="1" showErrorMessage="1" xr:uid="{9DC35E37-B06A-4F6C-85A8-0D9D66BFC9BF}">
          <x14:formula1>
            <xm:f>'Data - Do not edit'!$C$51:$C$53</xm:f>
          </x14:formula1>
          <xm:sqref>E48</xm:sqref>
        </x14:dataValidation>
        <x14:dataValidation type="list" allowBlank="1" showInputMessage="1" showErrorMessage="1" xr:uid="{A5285D63-A840-4E56-9AF6-1A7E77423747}">
          <x14:formula1>
            <xm:f>'Data - Do not edit'!$C$56:$C$57</xm:f>
          </x14:formula1>
          <xm:sqref>E49</xm:sqref>
        </x14:dataValidation>
        <x14:dataValidation type="list" allowBlank="1" showInputMessage="1" showErrorMessage="1" xr:uid="{7ED9B1A2-9B00-4F03-B608-1CBCFAEC8570}">
          <x14:formula1>
            <xm:f>'Data - Do not edit'!$C$60:$C$61</xm:f>
          </x14:formula1>
          <xm:sqref>E50</xm:sqref>
        </x14:dataValidation>
        <x14:dataValidation type="list" allowBlank="1" showInputMessage="1" showErrorMessage="1" xr:uid="{16D02020-FEFC-4014-A9F0-49FC66B6F867}">
          <x14:formula1>
            <xm:f>'Data - Do not edit'!$C$64:$C$65</xm:f>
          </x14:formula1>
          <xm:sqref>E51</xm:sqref>
        </x14:dataValidation>
        <x14:dataValidation type="list" allowBlank="1" showInputMessage="1" showErrorMessage="1" xr:uid="{2866EA18-3B21-46F2-8FDE-9F5875A43E09}">
          <x14:formula1>
            <xm:f>'Data - Do not edit'!$C$68:$C$69</xm:f>
          </x14:formula1>
          <xm:sqref>E52</xm:sqref>
        </x14:dataValidation>
        <x14:dataValidation type="list" allowBlank="1" showInputMessage="1" showErrorMessage="1" xr:uid="{4D0101D1-2A35-47E7-AB22-BB6E685FD23A}">
          <x14:formula1>
            <xm:f>'Data - Do not edit'!$C$74:$C$75</xm:f>
          </x14:formula1>
          <xm:sqref>E57</xm:sqref>
        </x14:dataValidation>
        <x14:dataValidation type="list" allowBlank="1" showInputMessage="1" showErrorMessage="1" xr:uid="{0F610916-C172-467F-B7ED-162A45624598}">
          <x14:formula1>
            <xm:f>'Data - Do not edit'!$C$78:$C$79</xm:f>
          </x14:formula1>
          <xm:sqref>E58</xm:sqref>
        </x14:dataValidation>
        <x14:dataValidation type="list" allowBlank="1" showInputMessage="1" showErrorMessage="1" xr:uid="{6776C2AA-2AB9-40DB-A3A2-8622EA494AF0}">
          <x14:formula1>
            <xm:f>'Data - Do not edit'!$C$82:$C$83</xm:f>
          </x14:formula1>
          <xm:sqref>E59</xm:sqref>
        </x14:dataValidation>
        <x14:dataValidation type="list" allowBlank="1" showInputMessage="1" showErrorMessage="1" xr:uid="{C01CED04-BB22-4704-B509-44C70CEE58E2}">
          <x14:formula1>
            <xm:f>'Data - Do not edit'!$C$86:$C$88</xm:f>
          </x14:formula1>
          <xm:sqref>E60</xm:sqref>
        </x14:dataValidation>
        <x14:dataValidation type="list" allowBlank="1" showInputMessage="1" showErrorMessage="1" xr:uid="{2341A0F9-D043-44CC-8410-055FA30CBEB4}">
          <x14:formula1>
            <xm:f>'Data - Do not edit'!$C$91:$C$92</xm:f>
          </x14:formula1>
          <xm:sqref>E61</xm:sqref>
        </x14:dataValidation>
        <x14:dataValidation type="list" allowBlank="1" showInputMessage="1" showErrorMessage="1" xr:uid="{707818B0-4E2E-4E20-A2B4-3132C79A70EB}">
          <x14:formula1>
            <xm:f>'Data - Do not edit'!$C$95:$C$96</xm:f>
          </x14:formula1>
          <xm:sqref>E62</xm:sqref>
        </x14:dataValidation>
        <x14:dataValidation type="list" allowBlank="1" showInputMessage="1" showErrorMessage="1" xr:uid="{BF8D28E5-BB3D-4BE7-A33D-9603BD41436F}">
          <x14:formula1>
            <xm:f>'Data - Do not edit'!$C$99:$C$101</xm:f>
          </x14:formula1>
          <xm:sqref>E63</xm:sqref>
        </x14:dataValidation>
        <x14:dataValidation type="list" allowBlank="1" showInputMessage="1" showErrorMessage="1" xr:uid="{9C914D10-B855-4C21-83F1-30EA281BEBB8}">
          <x14:formula1>
            <xm:f>'Data - Do not edit'!$C$104:$C$105</xm:f>
          </x14:formula1>
          <xm:sqref>E64</xm:sqref>
        </x14:dataValidation>
        <x14:dataValidation type="list" allowBlank="1" showInputMessage="1" showErrorMessage="1" xr:uid="{34E24350-830A-468F-9AD7-AE4E04D5596A}">
          <x14:formula1>
            <xm:f>'Data - Do not edit'!$C$110:$C$111</xm:f>
          </x14:formula1>
          <xm:sqref>E69</xm:sqref>
        </x14:dataValidation>
        <x14:dataValidation type="list" allowBlank="1" showInputMessage="1" showErrorMessage="1" xr:uid="{7EB1FB6E-FE90-4941-A1EA-5198F5AFCAEC}">
          <x14:formula1>
            <xm:f>'Data - Do not edit'!$C$114:$C$115</xm:f>
          </x14:formula1>
          <xm:sqref>E70</xm:sqref>
        </x14:dataValidation>
        <x14:dataValidation type="list" allowBlank="1" showInputMessage="1" showErrorMessage="1" xr:uid="{ACCEC427-EC74-4BB6-80CE-9CC864F86461}">
          <x14:formula1>
            <xm:f>'Data - Do not edit'!$C$118:$C$119</xm:f>
          </x14:formula1>
          <xm:sqref>E71</xm:sqref>
        </x14:dataValidation>
        <x14:dataValidation type="list" allowBlank="1" showInputMessage="1" showErrorMessage="1" xr:uid="{D92490A9-CFEB-4CEB-8381-CD6F99DAB0BF}">
          <x14:formula1>
            <xm:f>'Data - Do not edit'!$C$122:$C$123</xm:f>
          </x14:formula1>
          <xm:sqref>E72</xm:sqref>
        </x14:dataValidation>
        <x14:dataValidation type="list" allowBlank="1" showInputMessage="1" showErrorMessage="1" xr:uid="{A343E9D1-2BAD-4FF0-B95D-B8C76F28507E}">
          <x14:formula1>
            <xm:f>'Data - Do not edit'!$C$126:$C$127</xm:f>
          </x14:formula1>
          <xm:sqref>E73</xm:sqref>
        </x14:dataValidation>
        <x14:dataValidation type="list" allowBlank="1" showInputMessage="1" showErrorMessage="1" xr:uid="{AF044914-7543-4941-A57B-86B30D8F45C3}">
          <x14:formula1>
            <xm:f>'Data - Do not edit'!$C$130:$C$131</xm:f>
          </x14:formula1>
          <xm:sqref>E74</xm:sqref>
        </x14:dataValidation>
        <x14:dataValidation type="list" allowBlank="1" showInputMessage="1" showErrorMessage="1" xr:uid="{C52F065E-29D8-4931-93D8-4620E8831CD0}">
          <x14:formula1>
            <xm:f>'Data - Do not edit'!$C$134:$C$135</xm:f>
          </x14:formula1>
          <xm:sqref>E75</xm:sqref>
        </x14:dataValidation>
        <x14:dataValidation type="list" allowBlank="1" showInputMessage="1" showErrorMessage="1" xr:uid="{6D86B876-ABC1-4290-B360-4E3E9BA6FEAE}">
          <x14:formula1>
            <xm:f>'Data - Do not edit'!$C$138:$C$139</xm:f>
          </x14:formula1>
          <xm:sqref>E76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19B3D-D169-4F2B-90FD-4FD0F868A5F2}">
  <sheetPr codeName="Sheet7"/>
  <dimension ref="B1:J50"/>
  <sheetViews>
    <sheetView showGridLines="0" zoomScaleNormal="100" workbookViewId="0">
      <pane ySplit="3" topLeftCell="A4" activePane="bottomLeft" state="frozen"/>
      <selection pane="bottomLeft"/>
    </sheetView>
  </sheetViews>
  <sheetFormatPr defaultColWidth="8.81640625" defaultRowHeight="14.5" x14ac:dyDescent="0.35"/>
  <cols>
    <col min="1" max="1" width="1.81640625" style="56" customWidth="1"/>
    <col min="2" max="2" width="19.08984375" style="56" customWidth="1"/>
    <col min="3" max="3" width="39.453125" style="56" customWidth="1"/>
    <col min="4" max="4" width="8.81640625" style="56"/>
    <col min="5" max="5" width="36.36328125" style="56" bestFit="1" customWidth="1"/>
    <col min="6" max="6" width="8.81640625" style="56"/>
    <col min="7" max="7" width="9.54296875" style="56" bestFit="1" customWidth="1"/>
    <col min="8" max="8" width="14.54296875" style="56" bestFit="1" customWidth="1"/>
    <col min="9" max="9" width="16.08984375" style="56" bestFit="1" customWidth="1"/>
    <col min="10" max="10" width="17.81640625" style="56" bestFit="1" customWidth="1"/>
    <col min="11" max="16384" width="8.81640625" style="56"/>
  </cols>
  <sheetData>
    <row r="1" spans="2:5" s="1" customFormat="1" x14ac:dyDescent="0.35"/>
    <row r="2" spans="2:5" s="1" customFormat="1" x14ac:dyDescent="0.35">
      <c r="B2" s="2" t="s">
        <v>19</v>
      </c>
    </row>
    <row r="3" spans="2:5" s="1" customFormat="1" x14ac:dyDescent="0.35"/>
    <row r="5" spans="2:5" x14ac:dyDescent="0.35">
      <c r="B5" s="56" t="s">
        <v>21</v>
      </c>
    </row>
    <row r="7" spans="2:5" x14ac:dyDescent="0.35">
      <c r="B7" s="56" t="s">
        <v>20</v>
      </c>
    </row>
    <row r="8" spans="2:5" x14ac:dyDescent="0.35">
      <c r="E8" s="79"/>
    </row>
    <row r="9" spans="2:5" x14ac:dyDescent="0.35">
      <c r="B9" s="159" t="s">
        <v>35</v>
      </c>
      <c r="C9" s="50" t="s">
        <v>116</v>
      </c>
      <c r="D9" s="81"/>
      <c r="E9" s="63"/>
    </row>
    <row r="10" spans="2:5" x14ac:dyDescent="0.35">
      <c r="B10" s="159"/>
      <c r="C10" s="40" t="s">
        <v>120</v>
      </c>
      <c r="E10" s="63"/>
    </row>
    <row r="11" spans="2:5" x14ac:dyDescent="0.35">
      <c r="B11" s="159"/>
      <c r="C11" s="39" t="s">
        <v>105</v>
      </c>
      <c r="E11" s="79"/>
    </row>
    <row r="12" spans="2:5" x14ac:dyDescent="0.35">
      <c r="E12" s="79"/>
    </row>
    <row r="13" spans="2:5" x14ac:dyDescent="0.35">
      <c r="B13" s="38" t="s">
        <v>117</v>
      </c>
      <c r="C13"/>
    </row>
    <row r="14" spans="2:5" x14ac:dyDescent="0.35">
      <c r="B14" s="160" t="s">
        <v>114</v>
      </c>
      <c r="C14" s="160"/>
      <c r="D14" s="40">
        <v>4</v>
      </c>
      <c r="E14" s="63"/>
    </row>
    <row r="15" spans="2:5" x14ac:dyDescent="0.35">
      <c r="B15" s="160" t="s">
        <v>115</v>
      </c>
      <c r="C15" s="160"/>
      <c r="D15" s="40">
        <v>1</v>
      </c>
      <c r="E15" s="63"/>
    </row>
    <row r="16" spans="2:5" x14ac:dyDescent="0.35">
      <c r="B16" s="80"/>
      <c r="C16" s="80"/>
    </row>
    <row r="17" spans="2:10" x14ac:dyDescent="0.35">
      <c r="B17" s="61" t="s">
        <v>99</v>
      </c>
    </row>
    <row r="18" spans="2:10" x14ac:dyDescent="0.35">
      <c r="B18" s="8" t="s">
        <v>16</v>
      </c>
      <c r="C18" s="8" t="s">
        <v>14</v>
      </c>
      <c r="D18" s="8" t="s">
        <v>0</v>
      </c>
      <c r="E18" s="8" t="s">
        <v>1</v>
      </c>
      <c r="F18" s="8" t="s">
        <v>2</v>
      </c>
      <c r="G18" s="8" t="s">
        <v>36</v>
      </c>
      <c r="H18" s="86" t="s">
        <v>32</v>
      </c>
      <c r="I18" s="8" t="s">
        <v>74</v>
      </c>
      <c r="J18" s="8" t="s">
        <v>53</v>
      </c>
    </row>
    <row r="19" spans="2:10" x14ac:dyDescent="0.35">
      <c r="B19" s="116" t="s">
        <v>17</v>
      </c>
      <c r="C19" s="4" t="s">
        <v>130</v>
      </c>
      <c r="D19" s="32" t="s">
        <v>37</v>
      </c>
      <c r="E19" s="51">
        <f>Questionnaire!E38</f>
        <v>0</v>
      </c>
      <c r="F19" s="43" t="str">
        <f>IF(E19='Data - Do not edit'!C12,"",IF(E19='Data - Do not edit'!C13,0,IF(E19='Data - Do not edit'!C14,1,IF(E19='Data - Do not edit'!C15,2,IF(E19='Data - Do not edit'!C16,3,IF(E19='Data - Do not edit'!C17,4,""))))))</f>
        <v/>
      </c>
      <c r="G19" s="41">
        <f>Questionnaire!F38</f>
        <v>3</v>
      </c>
      <c r="H19" s="44">
        <f>IF(E19="Not applicable","",G19*$D$14)</f>
        <v>12</v>
      </c>
      <c r="I19" s="39">
        <f>IFERROR(F19*G19,0)</f>
        <v>0</v>
      </c>
      <c r="J19" s="45">
        <f>IFERROR(I19,0)</f>
        <v>0</v>
      </c>
    </row>
    <row r="20" spans="2:10" x14ac:dyDescent="0.35">
      <c r="B20" s="116"/>
      <c r="C20" s="4" t="s">
        <v>131</v>
      </c>
      <c r="D20" s="32" t="s">
        <v>83</v>
      </c>
      <c r="E20" s="51">
        <f>Questionnaire!E39</f>
        <v>0</v>
      </c>
      <c r="F20" s="43" t="str">
        <f>IF(E20='Data - Do not edit'!C20,"",IF(E20='Data - Do not edit'!C21,0,IF(E20='Data - Do not edit'!C22,1,IF(E20='Data - Do not edit'!C23,2,IF(E20='Data - Do not edit'!C24,3,IF(E20='Data - Do not edit'!C25,4,""))))))</f>
        <v/>
      </c>
      <c r="G20" s="41">
        <f>Questionnaire!F39</f>
        <v>3</v>
      </c>
      <c r="H20" s="44">
        <f>IF(E20="Not applicable","",G20*$D$14)</f>
        <v>12</v>
      </c>
      <c r="I20" s="39">
        <f>IFERROR(F20*G20,0)</f>
        <v>0</v>
      </c>
      <c r="J20" s="45">
        <f>IFERROR(I20,0)</f>
        <v>0</v>
      </c>
    </row>
    <row r="21" spans="2:10" x14ac:dyDescent="0.35">
      <c r="B21" s="116"/>
      <c r="C21" s="4" t="s">
        <v>132</v>
      </c>
      <c r="D21" s="32" t="s">
        <v>87</v>
      </c>
      <c r="E21" s="51">
        <f>Questionnaire!E40</f>
        <v>0</v>
      </c>
      <c r="F21" s="43" t="str">
        <f>IF(E21='Data - Do not edit'!C28, "", IF(E21='Data - Do not edit'!C29, 0, IF(E21='Data - Do not edit'!C30, 1, IF(E21='Data - Do not edit'!C31, 2, IF(E21='Data - Do not edit'!C32, 3, IF(E21='Data - Do not edit'!C33, 4, ""))))))</f>
        <v/>
      </c>
      <c r="G21" s="41">
        <f>Questionnaire!F40</f>
        <v>3</v>
      </c>
      <c r="H21" s="44">
        <f>IF(E21="Not applicable","",G21*$D$14)</f>
        <v>12</v>
      </c>
      <c r="I21" s="39">
        <f>IFERROR(F21*G21,0)</f>
        <v>0</v>
      </c>
      <c r="J21" s="45">
        <f>IFERROR(I21,0)</f>
        <v>0</v>
      </c>
    </row>
    <row r="22" spans="2:10" x14ac:dyDescent="0.35">
      <c r="B22" s="116"/>
      <c r="C22" s="161" t="s">
        <v>104</v>
      </c>
      <c r="D22" s="162"/>
      <c r="E22" s="162"/>
      <c r="F22" s="162"/>
      <c r="G22" s="163"/>
      <c r="H22" s="33">
        <f>SUM(H19:H21)</f>
        <v>36</v>
      </c>
      <c r="I22" s="12"/>
      <c r="J22" s="34">
        <f>IFERROR(SUM(J19:J21),"0")</f>
        <v>0</v>
      </c>
    </row>
    <row r="23" spans="2:10" x14ac:dyDescent="0.35">
      <c r="B23" s="116" t="s">
        <v>141</v>
      </c>
      <c r="C23" s="4" t="s">
        <v>133</v>
      </c>
      <c r="D23" s="32" t="s">
        <v>38</v>
      </c>
      <c r="E23" s="51">
        <f>Questionnaire!E45</f>
        <v>0</v>
      </c>
      <c r="F23" s="43" t="str">
        <f>IF(E23='Data - Do not edit'!C38,"",IF(E23='Data - Do not edit'!C39,1,IF(E23='Data - Do not edit'!C40,0,"")))</f>
        <v/>
      </c>
      <c r="G23" s="41">
        <f>Questionnaire!F45</f>
        <v>2</v>
      </c>
      <c r="H23" s="44">
        <f t="shared" ref="H23:H30" si="0">IF(E23="Not applicable","",G23*$D$15)</f>
        <v>2</v>
      </c>
      <c r="I23" s="39">
        <f t="shared" ref="I23:I48" si="1">IFERROR(F23*G23,0)</f>
        <v>0</v>
      </c>
      <c r="J23" s="45">
        <f>IFERROR(I23,0)</f>
        <v>0</v>
      </c>
    </row>
    <row r="24" spans="2:10" x14ac:dyDescent="0.35">
      <c r="B24" s="116"/>
      <c r="C24" s="4" t="s">
        <v>133</v>
      </c>
      <c r="D24" s="32" t="s">
        <v>39</v>
      </c>
      <c r="E24" s="51">
        <f>Questionnaire!E46</f>
        <v>0</v>
      </c>
      <c r="F24" s="43" t="str">
        <f>IF(E24='Data - Do not edit'!C43,1,IF(E24='Data - Do not edit'!C44,0,""))</f>
        <v/>
      </c>
      <c r="G24" s="41">
        <f>Questionnaire!F46</f>
        <v>2</v>
      </c>
      <c r="H24" s="44">
        <f t="shared" si="0"/>
        <v>2</v>
      </c>
      <c r="I24" s="39">
        <f t="shared" si="1"/>
        <v>0</v>
      </c>
      <c r="J24" s="45">
        <f>IFERROR(I24,0)</f>
        <v>0</v>
      </c>
    </row>
    <row r="25" spans="2:10" x14ac:dyDescent="0.35">
      <c r="B25" s="116"/>
      <c r="C25" s="4" t="s">
        <v>133</v>
      </c>
      <c r="D25" s="32" t="s">
        <v>40</v>
      </c>
      <c r="E25" s="51">
        <f>Questionnaire!E47</f>
        <v>0</v>
      </c>
      <c r="F25" s="43" t="str">
        <f>IF(E25='Data - Do not edit'!C47,1, IF(E25='Data - Do not edit'!C48,0,""))</f>
        <v/>
      </c>
      <c r="G25" s="41">
        <f>Questionnaire!F47</f>
        <v>2</v>
      </c>
      <c r="H25" s="44">
        <f t="shared" si="0"/>
        <v>2</v>
      </c>
      <c r="I25" s="39">
        <f t="shared" si="1"/>
        <v>0</v>
      </c>
      <c r="J25" s="45">
        <f>IFERROR(I25,0)</f>
        <v>0</v>
      </c>
    </row>
    <row r="26" spans="2:10" x14ac:dyDescent="0.35">
      <c r="B26" s="116"/>
      <c r="C26" s="4" t="s">
        <v>133</v>
      </c>
      <c r="D26" s="32" t="s">
        <v>41</v>
      </c>
      <c r="E26" s="51">
        <f>Questionnaire!E48</f>
        <v>0</v>
      </c>
      <c r="F26" s="43" t="str">
        <f>IF(E26='Data - Do not edit'!C51,"",IF(E26='Data - Do not edit'!C52,1,IF(E26='Data - Do not edit'!C53,0,"")))</f>
        <v/>
      </c>
      <c r="G26" s="41">
        <f>Questionnaire!F48</f>
        <v>2</v>
      </c>
      <c r="H26" s="44">
        <f t="shared" si="0"/>
        <v>2</v>
      </c>
      <c r="I26" s="39">
        <f t="shared" si="1"/>
        <v>0</v>
      </c>
      <c r="J26" s="45">
        <f>IFERROR(I26,0)</f>
        <v>0</v>
      </c>
    </row>
    <row r="27" spans="2:10" x14ac:dyDescent="0.35">
      <c r="B27" s="116"/>
      <c r="C27" s="4" t="s">
        <v>57</v>
      </c>
      <c r="D27" s="32" t="s">
        <v>42</v>
      </c>
      <c r="E27" s="51">
        <f>Questionnaire!E49</f>
        <v>0</v>
      </c>
      <c r="F27" s="43" t="str">
        <f>IF(E27='Data - Do not edit'!C56,1,IF(E27='Data - Do not edit'!C57,0,""))</f>
        <v/>
      </c>
      <c r="G27" s="41">
        <f>Questionnaire!F49</f>
        <v>2</v>
      </c>
      <c r="H27" s="44">
        <f t="shared" si="0"/>
        <v>2</v>
      </c>
      <c r="I27" s="39">
        <f t="shared" si="1"/>
        <v>0</v>
      </c>
      <c r="J27" s="45">
        <f t="shared" ref="J27:J48" si="2">IFERROR(I27,0)</f>
        <v>0</v>
      </c>
    </row>
    <row r="28" spans="2:10" x14ac:dyDescent="0.35">
      <c r="B28" s="116"/>
      <c r="C28" s="4" t="s">
        <v>57</v>
      </c>
      <c r="D28" s="32" t="s">
        <v>43</v>
      </c>
      <c r="E28" s="51">
        <f>Questionnaire!E50</f>
        <v>0</v>
      </c>
      <c r="F28" s="43" t="str">
        <f>IF(E28='Data - Do not edit'!C60,1,IF(E28='Data - Do not edit'!C61,0,""))</f>
        <v/>
      </c>
      <c r="G28" s="41">
        <f>Questionnaire!F50</f>
        <v>2</v>
      </c>
      <c r="H28" s="44">
        <f t="shared" si="0"/>
        <v>2</v>
      </c>
      <c r="I28" s="39">
        <f t="shared" si="1"/>
        <v>0</v>
      </c>
      <c r="J28" s="45">
        <f t="shared" si="2"/>
        <v>0</v>
      </c>
    </row>
    <row r="29" spans="2:10" x14ac:dyDescent="0.35">
      <c r="B29" s="116"/>
      <c r="C29" s="4" t="s">
        <v>57</v>
      </c>
      <c r="D29" s="32" t="s">
        <v>44</v>
      </c>
      <c r="E29" s="51">
        <f>Questionnaire!E51</f>
        <v>0</v>
      </c>
      <c r="F29" s="43" t="str">
        <f>IF(E29='Data - Do not edit'!C64,1,IF(E29='Data - Do not edit'!C65,0,""))</f>
        <v/>
      </c>
      <c r="G29" s="41">
        <f>Questionnaire!F51</f>
        <v>2</v>
      </c>
      <c r="H29" s="44">
        <f t="shared" si="0"/>
        <v>2</v>
      </c>
      <c r="I29" s="39">
        <f t="shared" si="1"/>
        <v>0</v>
      </c>
      <c r="J29" s="45">
        <f t="shared" si="2"/>
        <v>0</v>
      </c>
    </row>
    <row r="30" spans="2:10" x14ac:dyDescent="0.35">
      <c r="B30" s="116"/>
      <c r="C30" s="4" t="s">
        <v>57</v>
      </c>
      <c r="D30" s="32" t="s">
        <v>62</v>
      </c>
      <c r="E30" s="51">
        <f>Questionnaire!E52</f>
        <v>0</v>
      </c>
      <c r="F30" s="43" t="str">
        <f>IF(E30='Data - Do not edit'!C68,1,IF(E30='Data - Do not edit'!C69,0,""))</f>
        <v/>
      </c>
      <c r="G30" s="41">
        <f>Questionnaire!F52</f>
        <v>2</v>
      </c>
      <c r="H30" s="44">
        <f t="shared" si="0"/>
        <v>2</v>
      </c>
      <c r="I30" s="39">
        <f t="shared" si="1"/>
        <v>0</v>
      </c>
      <c r="J30" s="45">
        <f t="shared" si="2"/>
        <v>0</v>
      </c>
    </row>
    <row r="31" spans="2:10" x14ac:dyDescent="0.35">
      <c r="B31" s="116"/>
      <c r="C31" s="161" t="s">
        <v>104</v>
      </c>
      <c r="D31" s="162"/>
      <c r="E31" s="162"/>
      <c r="F31" s="162"/>
      <c r="G31" s="163"/>
      <c r="H31" s="33">
        <f>SUM(H23:H30)</f>
        <v>16</v>
      </c>
      <c r="I31" s="12"/>
      <c r="J31" s="37">
        <f>IFERROR(SUM(J23:J30),"0")</f>
        <v>0</v>
      </c>
    </row>
    <row r="32" spans="2:10" x14ac:dyDescent="0.35">
      <c r="B32" s="116" t="s">
        <v>142</v>
      </c>
      <c r="C32" s="4" t="s">
        <v>135</v>
      </c>
      <c r="D32" s="32" t="s">
        <v>45</v>
      </c>
      <c r="E32" s="51">
        <f>Questionnaire!E57</f>
        <v>0</v>
      </c>
      <c r="F32" s="43" t="str">
        <f>IF(E32='Data - Do not edit'!C74,1,IF(E32='Data - Do not edit'!C75,0,""))</f>
        <v/>
      </c>
      <c r="G32" s="42">
        <f>Questionnaire!F57</f>
        <v>1</v>
      </c>
      <c r="H32" s="44">
        <f t="shared" ref="H32:H39" si="3">IF(E32="Not applicable","",G32*$D$15)</f>
        <v>1</v>
      </c>
      <c r="I32" s="39">
        <f t="shared" si="1"/>
        <v>0</v>
      </c>
      <c r="J32" s="45">
        <f t="shared" si="2"/>
        <v>0</v>
      </c>
    </row>
    <row r="33" spans="2:10" x14ac:dyDescent="0.35">
      <c r="B33" s="116"/>
      <c r="C33" s="4" t="s">
        <v>135</v>
      </c>
      <c r="D33" s="32" t="s">
        <v>46</v>
      </c>
      <c r="E33" s="51">
        <f>Questionnaire!E58</f>
        <v>0</v>
      </c>
      <c r="F33" s="43" t="str">
        <f>IF(E33='Data - Do not edit'!C78,1,IF(E33='Data - Do not edit'!C79,0,""))</f>
        <v/>
      </c>
      <c r="G33" s="42">
        <f>Questionnaire!F58</f>
        <v>1</v>
      </c>
      <c r="H33" s="44">
        <f t="shared" si="3"/>
        <v>1</v>
      </c>
      <c r="I33" s="39">
        <f t="shared" si="1"/>
        <v>0</v>
      </c>
      <c r="J33" s="45">
        <f t="shared" si="2"/>
        <v>0</v>
      </c>
    </row>
    <row r="34" spans="2:10" x14ac:dyDescent="0.35">
      <c r="B34" s="116"/>
      <c r="C34" s="4" t="s">
        <v>135</v>
      </c>
      <c r="D34" s="32" t="s">
        <v>47</v>
      </c>
      <c r="E34" s="51">
        <f>Questionnaire!E59</f>
        <v>0</v>
      </c>
      <c r="F34" s="43" t="str">
        <f>IF(E34='Data - Do not edit'!C82,1,IF(E34='Data - Do not edit'!C83,0,""))</f>
        <v/>
      </c>
      <c r="G34" s="42">
        <f>Questionnaire!F59</f>
        <v>1</v>
      </c>
      <c r="H34" s="44">
        <f t="shared" si="3"/>
        <v>1</v>
      </c>
      <c r="I34" s="39">
        <f t="shared" si="1"/>
        <v>0</v>
      </c>
      <c r="J34" s="45">
        <f t="shared" si="2"/>
        <v>0</v>
      </c>
    </row>
    <row r="35" spans="2:10" x14ac:dyDescent="0.35">
      <c r="B35" s="116"/>
      <c r="C35" s="4" t="s">
        <v>135</v>
      </c>
      <c r="D35" s="32" t="s">
        <v>48</v>
      </c>
      <c r="E35" s="51">
        <f>Questionnaire!E60</f>
        <v>0</v>
      </c>
      <c r="F35" s="43" t="str">
        <f>IF(E35='Data - Do not edit'!C86,"",IF(E35='Data - Do not edit'!C87,1,IF(E35='Data - Do not edit'!C88,0,"")))</f>
        <v/>
      </c>
      <c r="G35" s="42">
        <f>Questionnaire!F60</f>
        <v>1</v>
      </c>
      <c r="H35" s="44">
        <f t="shared" si="3"/>
        <v>1</v>
      </c>
      <c r="I35" s="39">
        <f t="shared" si="1"/>
        <v>0</v>
      </c>
      <c r="J35" s="45">
        <f t="shared" si="2"/>
        <v>0</v>
      </c>
    </row>
    <row r="36" spans="2:10" x14ac:dyDescent="0.35">
      <c r="B36" s="116"/>
      <c r="C36" s="4" t="s">
        <v>136</v>
      </c>
      <c r="D36" s="32" t="s">
        <v>49</v>
      </c>
      <c r="E36" s="51">
        <f>Questionnaire!E61</f>
        <v>0</v>
      </c>
      <c r="F36" s="43" t="str">
        <f>IF(E36='Data - Do not edit'!C91,1,IF(E36='Data - Do not edit'!C92,0,""))</f>
        <v/>
      </c>
      <c r="G36" s="42">
        <f>Questionnaire!F61</f>
        <v>1</v>
      </c>
      <c r="H36" s="44">
        <f t="shared" si="3"/>
        <v>1</v>
      </c>
      <c r="I36" s="39">
        <f t="shared" si="1"/>
        <v>0</v>
      </c>
      <c r="J36" s="45">
        <f t="shared" si="2"/>
        <v>0</v>
      </c>
    </row>
    <row r="37" spans="2:10" x14ac:dyDescent="0.35">
      <c r="B37" s="116"/>
      <c r="C37" s="4" t="s">
        <v>136</v>
      </c>
      <c r="D37" s="32" t="s">
        <v>50</v>
      </c>
      <c r="E37" s="51">
        <f>Questionnaire!E62</f>
        <v>0</v>
      </c>
      <c r="F37" s="43" t="str">
        <f>IF(E37='Data - Do not edit'!C95,1,IF(E37='Data - Do not edit'!C96,0,""))</f>
        <v/>
      </c>
      <c r="G37" s="42">
        <f>Questionnaire!F62</f>
        <v>1</v>
      </c>
      <c r="H37" s="44">
        <f t="shared" si="3"/>
        <v>1</v>
      </c>
      <c r="I37" s="39">
        <f t="shared" si="1"/>
        <v>0</v>
      </c>
      <c r="J37" s="45">
        <f t="shared" si="2"/>
        <v>0</v>
      </c>
    </row>
    <row r="38" spans="2:10" x14ac:dyDescent="0.35">
      <c r="B38" s="116"/>
      <c r="C38" s="4" t="s">
        <v>136</v>
      </c>
      <c r="D38" s="32" t="s">
        <v>51</v>
      </c>
      <c r="E38" s="51">
        <f>Questionnaire!E63</f>
        <v>0</v>
      </c>
      <c r="F38" s="43" t="str">
        <f>IF(E38='Data - Do not edit'!C99,"",IF(E38='Data - Do not edit'!C100,1,IF(E38='Data - Do not edit'!C101,0,"")))</f>
        <v/>
      </c>
      <c r="G38" s="42">
        <f>Questionnaire!F63</f>
        <v>1</v>
      </c>
      <c r="H38" s="44">
        <f t="shared" si="3"/>
        <v>1</v>
      </c>
      <c r="I38" s="39">
        <f t="shared" si="1"/>
        <v>0</v>
      </c>
      <c r="J38" s="45">
        <f t="shared" si="2"/>
        <v>0</v>
      </c>
    </row>
    <row r="39" spans="2:10" x14ac:dyDescent="0.35">
      <c r="B39" s="116"/>
      <c r="C39" s="4" t="s">
        <v>136</v>
      </c>
      <c r="D39" s="32" t="s">
        <v>52</v>
      </c>
      <c r="E39" s="51">
        <f>Questionnaire!E64</f>
        <v>0</v>
      </c>
      <c r="F39" s="43" t="str">
        <f>IF(E39='Data - Do not edit'!C104,1,IF(E39='Data - Do not edit'!C105,0,""))</f>
        <v/>
      </c>
      <c r="G39" s="42">
        <f>Questionnaire!F64</f>
        <v>1</v>
      </c>
      <c r="H39" s="44">
        <f t="shared" si="3"/>
        <v>1</v>
      </c>
      <c r="I39" s="39">
        <f t="shared" si="1"/>
        <v>0</v>
      </c>
      <c r="J39" s="45">
        <f t="shared" si="2"/>
        <v>0</v>
      </c>
    </row>
    <row r="40" spans="2:10" x14ac:dyDescent="0.35">
      <c r="B40" s="116"/>
      <c r="C40" s="161" t="s">
        <v>104</v>
      </c>
      <c r="D40" s="162"/>
      <c r="E40" s="162"/>
      <c r="F40" s="162"/>
      <c r="G40" s="163"/>
      <c r="H40" s="35">
        <f>SUM(H32:H39)</f>
        <v>8</v>
      </c>
      <c r="I40" s="12"/>
      <c r="J40" s="37">
        <f>IFERROR(SUM(J32:J39),"0")</f>
        <v>0</v>
      </c>
    </row>
    <row r="41" spans="2:10" x14ac:dyDescent="0.35">
      <c r="B41" s="164" t="s">
        <v>143</v>
      </c>
      <c r="C41" s="5" t="s">
        <v>137</v>
      </c>
      <c r="D41" s="32" t="s">
        <v>58</v>
      </c>
      <c r="E41" s="51">
        <f>Questionnaire!E69</f>
        <v>0</v>
      </c>
      <c r="F41" s="43" t="str">
        <f>IF(E41='Data - Do not edit'!C110,1,IF(E41='Data - Do not edit'!C111,0,""))</f>
        <v/>
      </c>
      <c r="G41" s="42">
        <f>Questionnaire!F69</f>
        <v>2</v>
      </c>
      <c r="H41" s="44">
        <f t="shared" ref="H41:H48" si="4">IF(E41="Not applicable","",G41*$D$15)</f>
        <v>2</v>
      </c>
      <c r="I41" s="39">
        <f t="shared" si="1"/>
        <v>0</v>
      </c>
      <c r="J41" s="45">
        <f t="shared" si="2"/>
        <v>0</v>
      </c>
    </row>
    <row r="42" spans="2:10" x14ac:dyDescent="0.35">
      <c r="B42" s="165"/>
      <c r="C42" s="5" t="s">
        <v>137</v>
      </c>
      <c r="D42" s="32" t="s">
        <v>59</v>
      </c>
      <c r="E42" s="51">
        <f>Questionnaire!E70</f>
        <v>0</v>
      </c>
      <c r="F42" s="43" t="str">
        <f>IF(E42='Data - Do not edit'!C114,1,IF(E42='Data - Do not edit'!C115,0,""))</f>
        <v/>
      </c>
      <c r="G42" s="42">
        <f>Questionnaire!F70</f>
        <v>2</v>
      </c>
      <c r="H42" s="44">
        <f t="shared" si="4"/>
        <v>2</v>
      </c>
      <c r="I42" s="39">
        <f t="shared" si="1"/>
        <v>0</v>
      </c>
      <c r="J42" s="45">
        <f t="shared" si="2"/>
        <v>0</v>
      </c>
    </row>
    <row r="43" spans="2:10" x14ac:dyDescent="0.35">
      <c r="B43" s="165"/>
      <c r="C43" s="5" t="s">
        <v>137</v>
      </c>
      <c r="D43" s="32" t="s">
        <v>63</v>
      </c>
      <c r="E43" s="51">
        <f>Questionnaire!E71</f>
        <v>0</v>
      </c>
      <c r="F43" s="43" t="str">
        <f>IF(E43='Data - Do not edit'!C118,1,IF(E43='Data - Do not edit'!C119,0,""))</f>
        <v/>
      </c>
      <c r="G43" s="42">
        <f>Questionnaire!F71</f>
        <v>2</v>
      </c>
      <c r="H43" s="44">
        <f t="shared" si="4"/>
        <v>2</v>
      </c>
      <c r="I43" s="39">
        <f t="shared" si="1"/>
        <v>0</v>
      </c>
      <c r="J43" s="45">
        <f t="shared" si="2"/>
        <v>0</v>
      </c>
    </row>
    <row r="44" spans="2:10" x14ac:dyDescent="0.35">
      <c r="B44" s="165"/>
      <c r="C44" s="5" t="s">
        <v>137</v>
      </c>
      <c r="D44" s="32" t="s">
        <v>64</v>
      </c>
      <c r="E44" s="51">
        <f>Questionnaire!E72</f>
        <v>0</v>
      </c>
      <c r="F44" s="43" t="str">
        <f>IF(E44='Data - Do not edit'!C122,1,IF(E44='Data - Do not edit'!C123,0,""))</f>
        <v/>
      </c>
      <c r="G44" s="42">
        <f>Questionnaire!F72</f>
        <v>2</v>
      </c>
      <c r="H44" s="44">
        <f t="shared" si="4"/>
        <v>2</v>
      </c>
      <c r="I44" s="39">
        <f t="shared" si="1"/>
        <v>0</v>
      </c>
      <c r="J44" s="45">
        <f t="shared" si="2"/>
        <v>0</v>
      </c>
    </row>
    <row r="45" spans="2:10" x14ac:dyDescent="0.35">
      <c r="B45" s="165"/>
      <c r="C45" s="5" t="s">
        <v>138</v>
      </c>
      <c r="D45" s="32" t="s">
        <v>60</v>
      </c>
      <c r="E45" s="51">
        <f>Questionnaire!E73</f>
        <v>0</v>
      </c>
      <c r="F45" s="43" t="str">
        <f>IF(E45='Data - Do not edit'!C126,1,IF(E45='Data - Do not edit'!C127,0,""))</f>
        <v/>
      </c>
      <c r="G45" s="42">
        <f>Questionnaire!F73</f>
        <v>1</v>
      </c>
      <c r="H45" s="44">
        <f t="shared" si="4"/>
        <v>1</v>
      </c>
      <c r="I45" s="39">
        <f t="shared" si="1"/>
        <v>0</v>
      </c>
      <c r="J45" s="45">
        <f t="shared" si="2"/>
        <v>0</v>
      </c>
    </row>
    <row r="46" spans="2:10" x14ac:dyDescent="0.35">
      <c r="B46" s="165"/>
      <c r="C46" s="5" t="s">
        <v>138</v>
      </c>
      <c r="D46" s="32" t="s">
        <v>61</v>
      </c>
      <c r="E46" s="51">
        <f>Questionnaire!E74</f>
        <v>0</v>
      </c>
      <c r="F46" s="43" t="str">
        <f>IF(E46='Data - Do not edit'!C130,1,IF(E46='Data - Do not edit'!C131,0,""))</f>
        <v/>
      </c>
      <c r="G46" s="42">
        <f>Questionnaire!F74</f>
        <v>1</v>
      </c>
      <c r="H46" s="44">
        <f t="shared" si="4"/>
        <v>1</v>
      </c>
      <c r="I46" s="39">
        <f t="shared" si="1"/>
        <v>0</v>
      </c>
      <c r="J46" s="45">
        <f t="shared" si="2"/>
        <v>0</v>
      </c>
    </row>
    <row r="47" spans="2:10" x14ac:dyDescent="0.35">
      <c r="B47" s="165"/>
      <c r="C47" s="5" t="s">
        <v>138</v>
      </c>
      <c r="D47" s="32" t="s">
        <v>65</v>
      </c>
      <c r="E47" s="51">
        <f>Questionnaire!E75</f>
        <v>0</v>
      </c>
      <c r="F47" s="43" t="str">
        <f>IF(E47='Data - Do not edit'!C134,1,IF(E47='Data - Do not edit'!C135,0,""))</f>
        <v/>
      </c>
      <c r="G47" s="42">
        <f>Questionnaire!F75</f>
        <v>1</v>
      </c>
      <c r="H47" s="44">
        <f t="shared" si="4"/>
        <v>1</v>
      </c>
      <c r="I47" s="39">
        <f t="shared" si="1"/>
        <v>0</v>
      </c>
      <c r="J47" s="45">
        <f t="shared" si="2"/>
        <v>0</v>
      </c>
    </row>
    <row r="48" spans="2:10" x14ac:dyDescent="0.35">
      <c r="B48" s="165"/>
      <c r="C48" s="5" t="s">
        <v>138</v>
      </c>
      <c r="D48" s="32" t="s">
        <v>66</v>
      </c>
      <c r="E48" s="51">
        <f>Questionnaire!E76</f>
        <v>0</v>
      </c>
      <c r="F48" s="43" t="str">
        <f>IF(E48='Data - Do not edit'!C138,1,IF(E48='Data - Do not edit'!C139,0,""))</f>
        <v/>
      </c>
      <c r="G48" s="42">
        <f>Questionnaire!F76</f>
        <v>1</v>
      </c>
      <c r="H48" s="44">
        <f t="shared" si="4"/>
        <v>1</v>
      </c>
      <c r="I48" s="39">
        <f t="shared" si="1"/>
        <v>0</v>
      </c>
      <c r="J48" s="45">
        <f t="shared" si="2"/>
        <v>0</v>
      </c>
    </row>
    <row r="49" spans="2:10" x14ac:dyDescent="0.35">
      <c r="B49" s="166"/>
      <c r="C49" s="161" t="s">
        <v>104</v>
      </c>
      <c r="D49" s="162"/>
      <c r="E49" s="162"/>
      <c r="F49" s="162"/>
      <c r="G49" s="163"/>
      <c r="H49" s="35">
        <f>SUM(H41:H48)</f>
        <v>12</v>
      </c>
      <c r="I49" s="12"/>
      <c r="J49" s="35">
        <f>IFERROR(SUM(J41:J48),"0")</f>
        <v>0</v>
      </c>
    </row>
    <row r="50" spans="2:10" x14ac:dyDescent="0.35">
      <c r="B50" s="161" t="s">
        <v>103</v>
      </c>
      <c r="C50" s="162"/>
      <c r="D50" s="162"/>
      <c r="E50" s="162"/>
      <c r="F50" s="162"/>
      <c r="G50" s="163"/>
      <c r="H50" s="35">
        <f>H40+H31+H22+H49</f>
        <v>72</v>
      </c>
      <c r="I50" s="12"/>
      <c r="J50" s="35">
        <f>IFERROR(J22+J31+J40+J49,"0")</f>
        <v>0</v>
      </c>
    </row>
  </sheetData>
  <sheetProtection sheet="1" objects="1" scenarios="1"/>
  <mergeCells count="12">
    <mergeCell ref="B9:B11"/>
    <mergeCell ref="B14:C14"/>
    <mergeCell ref="B50:G50"/>
    <mergeCell ref="B19:B22"/>
    <mergeCell ref="B23:B31"/>
    <mergeCell ref="B32:B40"/>
    <mergeCell ref="B41:B49"/>
    <mergeCell ref="C22:G22"/>
    <mergeCell ref="C31:G31"/>
    <mergeCell ref="C40:G40"/>
    <mergeCell ref="C49:G49"/>
    <mergeCell ref="B15:C15"/>
  </mergeCells>
  <pageMargins left="0.7" right="0.7" top="0.75" bottom="0.75" header="0.3" footer="0.3"/>
  <ignoredErrors>
    <ignoredError sqref="H40 H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C6808-1975-4C73-89DE-6AF06157A0AC}">
  <sheetPr codeName="Sheet8"/>
  <dimension ref="A1:D139"/>
  <sheetViews>
    <sheetView showGridLines="0" zoomScaleNormal="100" workbookViewId="0">
      <pane ySplit="3" topLeftCell="A4" activePane="bottomLeft" state="frozen"/>
      <selection pane="bottomLeft"/>
    </sheetView>
  </sheetViews>
  <sheetFormatPr defaultColWidth="8.81640625" defaultRowHeight="14.5" x14ac:dyDescent="0.35"/>
  <cols>
    <col min="1" max="1" width="1.81640625" style="49" customWidth="1"/>
    <col min="2" max="2" width="8.81640625" style="81"/>
    <col min="3" max="3" width="77.453125" style="81" customWidth="1"/>
    <col min="4" max="16384" width="8.81640625" style="81"/>
  </cols>
  <sheetData>
    <row r="1" spans="2:4" s="1" customFormat="1" x14ac:dyDescent="0.35"/>
    <row r="2" spans="2:4" s="1" customFormat="1" x14ac:dyDescent="0.35">
      <c r="B2" s="2" t="s">
        <v>22</v>
      </c>
    </row>
    <row r="3" spans="2:4" s="1" customFormat="1" x14ac:dyDescent="0.35"/>
    <row r="4" spans="2:4" s="56" customFormat="1" x14ac:dyDescent="0.35"/>
    <row r="5" spans="2:4" s="56" customFormat="1" x14ac:dyDescent="0.35">
      <c r="B5" s="56" t="s">
        <v>23</v>
      </c>
    </row>
    <row r="6" spans="2:4" s="56" customFormat="1" x14ac:dyDescent="0.35"/>
    <row r="7" spans="2:4" s="56" customFormat="1" x14ac:dyDescent="0.35">
      <c r="B7" s="82" t="s">
        <v>95</v>
      </c>
    </row>
    <row r="8" spans="2:4" s="49" customFormat="1" x14ac:dyDescent="0.35"/>
    <row r="9" spans="2:4" x14ac:dyDescent="0.35">
      <c r="B9" s="81" t="s">
        <v>67</v>
      </c>
    </row>
    <row r="11" spans="2:4" x14ac:dyDescent="0.35">
      <c r="B11" s="83" t="s">
        <v>37</v>
      </c>
      <c r="C11" s="81" t="s">
        <v>144</v>
      </c>
      <c r="D11" s="78"/>
    </row>
    <row r="12" spans="2:4" x14ac:dyDescent="0.35">
      <c r="B12" s="83" t="s">
        <v>4</v>
      </c>
      <c r="C12" s="81" t="s">
        <v>98</v>
      </c>
      <c r="D12" s="78"/>
    </row>
    <row r="13" spans="2:4" x14ac:dyDescent="0.35">
      <c r="B13" s="83" t="s">
        <v>5</v>
      </c>
      <c r="C13" s="81" t="s">
        <v>97</v>
      </c>
    </row>
    <row r="14" spans="2:4" x14ac:dyDescent="0.35">
      <c r="B14" s="83" t="s">
        <v>84</v>
      </c>
      <c r="C14" s="81" t="s">
        <v>96</v>
      </c>
    </row>
    <row r="15" spans="2:4" x14ac:dyDescent="0.35">
      <c r="B15" s="83" t="s">
        <v>85</v>
      </c>
      <c r="C15" s="81" t="s">
        <v>109</v>
      </c>
    </row>
    <row r="16" spans="2:4" x14ac:dyDescent="0.35">
      <c r="B16" s="83" t="s">
        <v>92</v>
      </c>
      <c r="C16" s="81" t="s">
        <v>107</v>
      </c>
    </row>
    <row r="17" spans="2:4" x14ac:dyDescent="0.35">
      <c r="B17" s="83" t="s">
        <v>93</v>
      </c>
      <c r="C17" s="81" t="s">
        <v>106</v>
      </c>
    </row>
    <row r="18" spans="2:4" x14ac:dyDescent="0.35">
      <c r="B18" s="83"/>
    </row>
    <row r="19" spans="2:4" x14ac:dyDescent="0.35">
      <c r="B19" s="83" t="s">
        <v>83</v>
      </c>
      <c r="C19" s="81" t="s">
        <v>201</v>
      </c>
      <c r="D19" s="78"/>
    </row>
    <row r="20" spans="2:4" x14ac:dyDescent="0.35">
      <c r="B20" s="83" t="s">
        <v>4</v>
      </c>
      <c r="C20" s="81" t="s">
        <v>98</v>
      </c>
      <c r="D20" s="78"/>
    </row>
    <row r="21" spans="2:4" x14ac:dyDescent="0.35">
      <c r="B21" s="83" t="s">
        <v>5</v>
      </c>
      <c r="C21" s="81" t="s">
        <v>97</v>
      </c>
    </row>
    <row r="22" spans="2:4" x14ac:dyDescent="0.35">
      <c r="B22" s="83" t="s">
        <v>84</v>
      </c>
      <c r="C22" s="81" t="s">
        <v>96</v>
      </c>
    </row>
    <row r="23" spans="2:4" x14ac:dyDescent="0.35">
      <c r="B23" s="83" t="s">
        <v>85</v>
      </c>
      <c r="C23" s="81" t="s">
        <v>109</v>
      </c>
    </row>
    <row r="24" spans="2:4" x14ac:dyDescent="0.35">
      <c r="B24" s="83" t="s">
        <v>92</v>
      </c>
      <c r="C24" s="81" t="s">
        <v>107</v>
      </c>
    </row>
    <row r="25" spans="2:4" x14ac:dyDescent="0.35">
      <c r="B25" s="83" t="s">
        <v>93</v>
      </c>
      <c r="C25" s="81" t="s">
        <v>106</v>
      </c>
    </row>
    <row r="26" spans="2:4" x14ac:dyDescent="0.35">
      <c r="B26" s="83"/>
    </row>
    <row r="27" spans="2:4" x14ac:dyDescent="0.35">
      <c r="B27" s="83" t="s">
        <v>87</v>
      </c>
      <c r="C27" s="84" t="s">
        <v>145</v>
      </c>
      <c r="D27" s="78"/>
    </row>
    <row r="28" spans="2:4" x14ac:dyDescent="0.35">
      <c r="B28" s="83" t="s">
        <v>4</v>
      </c>
      <c r="C28" s="81" t="s">
        <v>98</v>
      </c>
    </row>
    <row r="29" spans="2:4" x14ac:dyDescent="0.35">
      <c r="B29" s="83" t="s">
        <v>5</v>
      </c>
      <c r="C29" s="87" t="s">
        <v>196</v>
      </c>
    </row>
    <row r="30" spans="2:4" x14ac:dyDescent="0.35">
      <c r="B30" s="83" t="s">
        <v>84</v>
      </c>
      <c r="C30" s="81" t="s">
        <v>146</v>
      </c>
    </row>
    <row r="31" spans="2:4" x14ac:dyDescent="0.35">
      <c r="B31" s="83" t="s">
        <v>85</v>
      </c>
      <c r="C31" s="81" t="s">
        <v>147</v>
      </c>
    </row>
    <row r="32" spans="2:4" x14ac:dyDescent="0.35">
      <c r="B32" s="83" t="s">
        <v>92</v>
      </c>
      <c r="C32" s="81" t="s">
        <v>148</v>
      </c>
    </row>
    <row r="33" spans="2:4" x14ac:dyDescent="0.35">
      <c r="B33" s="83" t="s">
        <v>93</v>
      </c>
      <c r="C33" s="81" t="s">
        <v>109</v>
      </c>
    </row>
    <row r="34" spans="2:4" x14ac:dyDescent="0.35">
      <c r="B34" s="83"/>
    </row>
    <row r="35" spans="2:4" x14ac:dyDescent="0.35">
      <c r="B35" s="81" t="s">
        <v>149</v>
      </c>
    </row>
    <row r="37" spans="2:4" x14ac:dyDescent="0.35">
      <c r="B37" s="83" t="s">
        <v>38</v>
      </c>
      <c r="C37" s="81" t="s">
        <v>150</v>
      </c>
      <c r="D37" s="78"/>
    </row>
    <row r="38" spans="2:4" x14ac:dyDescent="0.35">
      <c r="B38" s="83" t="s">
        <v>4</v>
      </c>
      <c r="C38" s="81" t="s">
        <v>98</v>
      </c>
      <c r="D38" s="78"/>
    </row>
    <row r="39" spans="2:4" x14ac:dyDescent="0.35">
      <c r="B39" s="83" t="s">
        <v>5</v>
      </c>
      <c r="C39" s="81" t="s">
        <v>6</v>
      </c>
    </row>
    <row r="40" spans="2:4" x14ac:dyDescent="0.35">
      <c r="B40" s="83" t="s">
        <v>84</v>
      </c>
      <c r="C40" s="81" t="s">
        <v>7</v>
      </c>
    </row>
    <row r="41" spans="2:4" x14ac:dyDescent="0.35">
      <c r="B41" s="83"/>
    </row>
    <row r="42" spans="2:4" x14ac:dyDescent="0.35">
      <c r="B42" s="83" t="s">
        <v>39</v>
      </c>
      <c r="C42" s="81" t="s">
        <v>151</v>
      </c>
    </row>
    <row r="43" spans="2:4" x14ac:dyDescent="0.35">
      <c r="B43" s="83" t="s">
        <v>4</v>
      </c>
      <c r="C43" s="81" t="s">
        <v>6</v>
      </c>
    </row>
    <row r="44" spans="2:4" x14ac:dyDescent="0.35">
      <c r="B44" s="83" t="s">
        <v>5</v>
      </c>
      <c r="C44" s="81" t="s">
        <v>7</v>
      </c>
    </row>
    <row r="45" spans="2:4" x14ac:dyDescent="0.35">
      <c r="B45" s="83"/>
    </row>
    <row r="46" spans="2:4" x14ac:dyDescent="0.35">
      <c r="B46" s="83" t="s">
        <v>40</v>
      </c>
      <c r="C46" s="81" t="s">
        <v>152</v>
      </c>
    </row>
    <row r="47" spans="2:4" x14ac:dyDescent="0.35">
      <c r="B47" s="83" t="s">
        <v>4</v>
      </c>
      <c r="C47" s="81" t="s">
        <v>6</v>
      </c>
    </row>
    <row r="48" spans="2:4" x14ac:dyDescent="0.35">
      <c r="B48" s="83" t="s">
        <v>5</v>
      </c>
      <c r="C48" s="81" t="s">
        <v>7</v>
      </c>
    </row>
    <row r="49" spans="2:3" x14ac:dyDescent="0.35">
      <c r="B49" s="83"/>
    </row>
    <row r="50" spans="2:3" x14ac:dyDescent="0.35">
      <c r="B50" s="83" t="s">
        <v>41</v>
      </c>
      <c r="C50" s="81" t="s">
        <v>153</v>
      </c>
    </row>
    <row r="51" spans="2:3" x14ac:dyDescent="0.35">
      <c r="B51" s="83" t="s">
        <v>4</v>
      </c>
      <c r="C51" s="81" t="s">
        <v>98</v>
      </c>
    </row>
    <row r="52" spans="2:3" x14ac:dyDescent="0.35">
      <c r="B52" s="83" t="s">
        <v>5</v>
      </c>
      <c r="C52" s="81" t="s">
        <v>6</v>
      </c>
    </row>
    <row r="53" spans="2:3" x14ac:dyDescent="0.35">
      <c r="B53" s="83" t="s">
        <v>84</v>
      </c>
      <c r="C53" s="81" t="s">
        <v>7</v>
      </c>
    </row>
    <row r="55" spans="2:3" x14ac:dyDescent="0.35">
      <c r="B55" s="85" t="s">
        <v>42</v>
      </c>
      <c r="C55" s="81" t="s">
        <v>154</v>
      </c>
    </row>
    <row r="56" spans="2:3" x14ac:dyDescent="0.35">
      <c r="B56" s="83" t="s">
        <v>4</v>
      </c>
      <c r="C56" s="81" t="s">
        <v>6</v>
      </c>
    </row>
    <row r="57" spans="2:3" x14ac:dyDescent="0.35">
      <c r="B57" s="83" t="s">
        <v>5</v>
      </c>
      <c r="C57" s="81" t="s">
        <v>7</v>
      </c>
    </row>
    <row r="58" spans="2:3" x14ac:dyDescent="0.35">
      <c r="B58" s="83"/>
    </row>
    <row r="59" spans="2:3" x14ac:dyDescent="0.35">
      <c r="B59" s="85" t="s">
        <v>43</v>
      </c>
      <c r="C59" s="81" t="s">
        <v>155</v>
      </c>
    </row>
    <row r="60" spans="2:3" x14ac:dyDescent="0.35">
      <c r="B60" s="83" t="s">
        <v>4</v>
      </c>
      <c r="C60" s="81" t="s">
        <v>6</v>
      </c>
    </row>
    <row r="61" spans="2:3" x14ac:dyDescent="0.35">
      <c r="B61" s="83" t="s">
        <v>5</v>
      </c>
      <c r="C61" s="81" t="s">
        <v>7</v>
      </c>
    </row>
    <row r="63" spans="2:3" x14ac:dyDescent="0.35">
      <c r="B63" s="85" t="s">
        <v>44</v>
      </c>
      <c r="C63" s="81" t="s">
        <v>156</v>
      </c>
    </row>
    <row r="64" spans="2:3" x14ac:dyDescent="0.35">
      <c r="B64" s="83" t="s">
        <v>4</v>
      </c>
      <c r="C64" s="81" t="s">
        <v>6</v>
      </c>
    </row>
    <row r="65" spans="2:3" x14ac:dyDescent="0.35">
      <c r="B65" s="83" t="s">
        <v>5</v>
      </c>
      <c r="C65" s="81" t="s">
        <v>7</v>
      </c>
    </row>
    <row r="67" spans="2:3" x14ac:dyDescent="0.35">
      <c r="B67" s="85" t="s">
        <v>62</v>
      </c>
      <c r="C67" s="81" t="s">
        <v>157</v>
      </c>
    </row>
    <row r="68" spans="2:3" x14ac:dyDescent="0.35">
      <c r="B68" s="83" t="s">
        <v>4</v>
      </c>
      <c r="C68" s="81" t="s">
        <v>6</v>
      </c>
    </row>
    <row r="69" spans="2:3" x14ac:dyDescent="0.35">
      <c r="B69" s="83" t="s">
        <v>5</v>
      </c>
      <c r="C69" s="81" t="s">
        <v>7</v>
      </c>
    </row>
    <row r="70" spans="2:3" x14ac:dyDescent="0.35">
      <c r="B70" s="83"/>
    </row>
    <row r="71" spans="2:3" x14ac:dyDescent="0.35">
      <c r="B71" s="81" t="s">
        <v>158</v>
      </c>
    </row>
    <row r="73" spans="2:3" x14ac:dyDescent="0.35">
      <c r="B73" s="83" t="s">
        <v>45</v>
      </c>
      <c r="C73" s="81" t="s">
        <v>159</v>
      </c>
    </row>
    <row r="74" spans="2:3" x14ac:dyDescent="0.35">
      <c r="B74" s="83" t="s">
        <v>4</v>
      </c>
      <c r="C74" s="81" t="s">
        <v>6</v>
      </c>
    </row>
    <row r="75" spans="2:3" x14ac:dyDescent="0.35">
      <c r="B75" s="83" t="s">
        <v>5</v>
      </c>
      <c r="C75" s="81" t="s">
        <v>7</v>
      </c>
    </row>
    <row r="77" spans="2:3" x14ac:dyDescent="0.35">
      <c r="B77" s="83" t="s">
        <v>46</v>
      </c>
      <c r="C77" s="81" t="s">
        <v>160</v>
      </c>
    </row>
    <row r="78" spans="2:3" x14ac:dyDescent="0.35">
      <c r="B78" s="83" t="s">
        <v>4</v>
      </c>
      <c r="C78" s="81" t="s">
        <v>6</v>
      </c>
    </row>
    <row r="79" spans="2:3" x14ac:dyDescent="0.35">
      <c r="B79" s="83" t="s">
        <v>5</v>
      </c>
      <c r="C79" s="81" t="s">
        <v>7</v>
      </c>
    </row>
    <row r="81" spans="2:3" x14ac:dyDescent="0.35">
      <c r="B81" s="83" t="s">
        <v>47</v>
      </c>
      <c r="C81" s="81" t="s">
        <v>161</v>
      </c>
    </row>
    <row r="82" spans="2:3" x14ac:dyDescent="0.35">
      <c r="B82" s="83" t="s">
        <v>4</v>
      </c>
      <c r="C82" s="81" t="s">
        <v>6</v>
      </c>
    </row>
    <row r="83" spans="2:3" x14ac:dyDescent="0.35">
      <c r="B83" s="83" t="s">
        <v>5</v>
      </c>
      <c r="C83" s="81" t="s">
        <v>7</v>
      </c>
    </row>
    <row r="85" spans="2:3" x14ac:dyDescent="0.35">
      <c r="B85" s="83" t="s">
        <v>48</v>
      </c>
      <c r="C85" s="81" t="s">
        <v>162</v>
      </c>
    </row>
    <row r="86" spans="2:3" x14ac:dyDescent="0.35">
      <c r="B86" s="83" t="s">
        <v>4</v>
      </c>
      <c r="C86" s="81" t="s">
        <v>98</v>
      </c>
    </row>
    <row r="87" spans="2:3" x14ac:dyDescent="0.35">
      <c r="B87" s="83" t="s">
        <v>5</v>
      </c>
      <c r="C87" s="81" t="s">
        <v>6</v>
      </c>
    </row>
    <row r="88" spans="2:3" x14ac:dyDescent="0.35">
      <c r="B88" s="83" t="s">
        <v>84</v>
      </c>
      <c r="C88" s="81" t="s">
        <v>7</v>
      </c>
    </row>
    <row r="90" spans="2:3" x14ac:dyDescent="0.35">
      <c r="B90" s="83" t="s">
        <v>49</v>
      </c>
      <c r="C90" s="81" t="s">
        <v>163</v>
      </c>
    </row>
    <row r="91" spans="2:3" x14ac:dyDescent="0.35">
      <c r="B91" s="83" t="s">
        <v>4</v>
      </c>
      <c r="C91" s="81" t="s">
        <v>6</v>
      </c>
    </row>
    <row r="92" spans="2:3" x14ac:dyDescent="0.35">
      <c r="B92" s="83" t="s">
        <v>5</v>
      </c>
      <c r="C92" s="81" t="s">
        <v>7</v>
      </c>
    </row>
    <row r="94" spans="2:3" x14ac:dyDescent="0.35">
      <c r="B94" s="83" t="s">
        <v>50</v>
      </c>
      <c r="C94" s="81" t="s">
        <v>164</v>
      </c>
    </row>
    <row r="95" spans="2:3" x14ac:dyDescent="0.35">
      <c r="B95" s="83" t="s">
        <v>4</v>
      </c>
      <c r="C95" s="81" t="s">
        <v>6</v>
      </c>
    </row>
    <row r="96" spans="2:3" x14ac:dyDescent="0.35">
      <c r="B96" s="83" t="s">
        <v>5</v>
      </c>
      <c r="C96" s="81" t="s">
        <v>7</v>
      </c>
    </row>
    <row r="98" spans="2:3" x14ac:dyDescent="0.35">
      <c r="B98" s="83" t="s">
        <v>51</v>
      </c>
      <c r="C98" s="81" t="s">
        <v>202</v>
      </c>
    </row>
    <row r="99" spans="2:3" x14ac:dyDescent="0.35">
      <c r="B99" s="83" t="s">
        <v>4</v>
      </c>
      <c r="C99" s="81" t="s">
        <v>98</v>
      </c>
    </row>
    <row r="100" spans="2:3" x14ac:dyDescent="0.35">
      <c r="B100" s="83" t="s">
        <v>5</v>
      </c>
      <c r="C100" s="81" t="s">
        <v>6</v>
      </c>
    </row>
    <row r="101" spans="2:3" x14ac:dyDescent="0.35">
      <c r="B101" s="83" t="s">
        <v>84</v>
      </c>
      <c r="C101" s="81" t="s">
        <v>7</v>
      </c>
    </row>
    <row r="102" spans="2:3" x14ac:dyDescent="0.35">
      <c r="B102" s="83"/>
    </row>
    <row r="103" spans="2:3" x14ac:dyDescent="0.35">
      <c r="B103" s="83" t="s">
        <v>52</v>
      </c>
      <c r="C103" s="81" t="s">
        <v>191</v>
      </c>
    </row>
    <row r="104" spans="2:3" x14ac:dyDescent="0.35">
      <c r="B104" s="83" t="s">
        <v>4</v>
      </c>
      <c r="C104" s="81" t="s">
        <v>6</v>
      </c>
    </row>
    <row r="105" spans="2:3" x14ac:dyDescent="0.35">
      <c r="B105" s="83" t="s">
        <v>5</v>
      </c>
      <c r="C105" s="81" t="s">
        <v>7</v>
      </c>
    </row>
    <row r="106" spans="2:3" x14ac:dyDescent="0.35">
      <c r="B106" s="83"/>
    </row>
    <row r="107" spans="2:3" x14ac:dyDescent="0.35">
      <c r="B107" s="81" t="s">
        <v>165</v>
      </c>
    </row>
    <row r="109" spans="2:3" x14ac:dyDescent="0.35">
      <c r="B109" s="83" t="s">
        <v>58</v>
      </c>
      <c r="C109" s="81" t="s">
        <v>166</v>
      </c>
    </row>
    <row r="110" spans="2:3" x14ac:dyDescent="0.35">
      <c r="B110" s="83" t="s">
        <v>4</v>
      </c>
      <c r="C110" s="81" t="s">
        <v>6</v>
      </c>
    </row>
    <row r="111" spans="2:3" x14ac:dyDescent="0.35">
      <c r="B111" s="83" t="s">
        <v>5</v>
      </c>
      <c r="C111" s="81" t="s">
        <v>7</v>
      </c>
    </row>
    <row r="113" spans="2:4" x14ac:dyDescent="0.35">
      <c r="B113" s="83" t="s">
        <v>59</v>
      </c>
      <c r="C113" s="81" t="s">
        <v>167</v>
      </c>
      <c r="D113" s="78"/>
    </row>
    <row r="114" spans="2:4" x14ac:dyDescent="0.35">
      <c r="B114" s="83" t="s">
        <v>4</v>
      </c>
      <c r="C114" s="81" t="s">
        <v>6</v>
      </c>
    </row>
    <row r="115" spans="2:4" x14ac:dyDescent="0.35">
      <c r="B115" s="83" t="s">
        <v>5</v>
      </c>
      <c r="C115" s="81" t="s">
        <v>7</v>
      </c>
    </row>
    <row r="117" spans="2:4" x14ac:dyDescent="0.35">
      <c r="B117" s="83" t="s">
        <v>63</v>
      </c>
      <c r="C117" s="81" t="s">
        <v>168</v>
      </c>
    </row>
    <row r="118" spans="2:4" x14ac:dyDescent="0.35">
      <c r="B118" s="83" t="s">
        <v>4</v>
      </c>
      <c r="C118" s="81" t="s">
        <v>6</v>
      </c>
    </row>
    <row r="119" spans="2:4" x14ac:dyDescent="0.35">
      <c r="B119" s="83" t="s">
        <v>5</v>
      </c>
      <c r="C119" s="81" t="s">
        <v>7</v>
      </c>
    </row>
    <row r="121" spans="2:4" x14ac:dyDescent="0.35">
      <c r="B121" s="83" t="s">
        <v>64</v>
      </c>
      <c r="C121" s="81" t="s">
        <v>169</v>
      </c>
    </row>
    <row r="122" spans="2:4" x14ac:dyDescent="0.35">
      <c r="B122" s="83" t="s">
        <v>4</v>
      </c>
      <c r="C122" s="81" t="s">
        <v>6</v>
      </c>
    </row>
    <row r="123" spans="2:4" x14ac:dyDescent="0.35">
      <c r="B123" s="83" t="s">
        <v>5</v>
      </c>
      <c r="C123" s="81" t="s">
        <v>7</v>
      </c>
    </row>
    <row r="125" spans="2:4" x14ac:dyDescent="0.35">
      <c r="B125" s="83" t="s">
        <v>60</v>
      </c>
      <c r="C125" s="81" t="s">
        <v>172</v>
      </c>
    </row>
    <row r="126" spans="2:4" x14ac:dyDescent="0.35">
      <c r="B126" s="83" t="s">
        <v>4</v>
      </c>
      <c r="C126" s="81" t="s">
        <v>6</v>
      </c>
    </row>
    <row r="127" spans="2:4" x14ac:dyDescent="0.35">
      <c r="B127" s="83" t="s">
        <v>5</v>
      </c>
      <c r="C127" s="81" t="s">
        <v>7</v>
      </c>
    </row>
    <row r="129" spans="2:3" x14ac:dyDescent="0.35">
      <c r="B129" s="83" t="s">
        <v>61</v>
      </c>
      <c r="C129" s="81" t="s">
        <v>170</v>
      </c>
    </row>
    <row r="130" spans="2:3" x14ac:dyDescent="0.35">
      <c r="B130" s="83" t="s">
        <v>4</v>
      </c>
      <c r="C130" s="81" t="s">
        <v>6</v>
      </c>
    </row>
    <row r="131" spans="2:3" x14ac:dyDescent="0.35">
      <c r="B131" s="83" t="s">
        <v>5</v>
      </c>
      <c r="C131" s="81" t="s">
        <v>7</v>
      </c>
    </row>
    <row r="133" spans="2:3" x14ac:dyDescent="0.35">
      <c r="B133" s="83" t="s">
        <v>65</v>
      </c>
      <c r="C133" s="81" t="s">
        <v>171</v>
      </c>
    </row>
    <row r="134" spans="2:3" x14ac:dyDescent="0.35">
      <c r="B134" s="83" t="s">
        <v>4</v>
      </c>
      <c r="C134" s="81" t="s">
        <v>6</v>
      </c>
    </row>
    <row r="135" spans="2:3" x14ac:dyDescent="0.35">
      <c r="B135" s="83" t="s">
        <v>5</v>
      </c>
      <c r="C135" s="81" t="s">
        <v>7</v>
      </c>
    </row>
    <row r="137" spans="2:3" x14ac:dyDescent="0.35">
      <c r="B137" s="83" t="s">
        <v>66</v>
      </c>
      <c r="C137" s="81" t="s">
        <v>206</v>
      </c>
    </row>
    <row r="138" spans="2:3" x14ac:dyDescent="0.35">
      <c r="B138" s="83" t="s">
        <v>4</v>
      </c>
      <c r="C138" s="81" t="s">
        <v>6</v>
      </c>
    </row>
    <row r="139" spans="2:3" x14ac:dyDescent="0.35">
      <c r="B139" s="83" t="s">
        <v>5</v>
      </c>
      <c r="C139" s="81" t="s">
        <v>7</v>
      </c>
    </row>
  </sheetData>
  <sheetProtection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0E96E295BD24449780EEEEE05611EC" ma:contentTypeVersion="10" ma:contentTypeDescription="Create a new document." ma:contentTypeScope="" ma:versionID="ff15bdefd16983b7e78ec89b2cc5a8b6">
  <xsd:schema xmlns:xsd="http://www.w3.org/2001/XMLSchema" xmlns:xs="http://www.w3.org/2001/XMLSchema" xmlns:p="http://schemas.microsoft.com/office/2006/metadata/properties" xmlns:ns3="4c1b4742-accf-4a89-b6dc-0b4549962e67" targetNamespace="http://schemas.microsoft.com/office/2006/metadata/properties" ma:root="true" ma:fieldsID="6fa35f7123db893881172ba40a817e3f" ns3:_="">
    <xsd:import namespace="4c1b4742-accf-4a89-b6dc-0b4549962e67"/>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b4742-accf-4a89-b6dc-0b4549962e6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c1b4742-accf-4a89-b6dc-0b4549962e67" xsi:nil="true"/>
  </documentManagement>
</p:properties>
</file>

<file path=customXml/itemProps1.xml><?xml version="1.0" encoding="utf-8"?>
<ds:datastoreItem xmlns:ds="http://schemas.openxmlformats.org/officeDocument/2006/customXml" ds:itemID="{803E61AE-C17E-4F65-9F7C-E2F695B2A6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1b4742-accf-4a89-b6dc-0b4549962e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0AE9C5-7E6E-4B6D-9EC7-068863F4A97D}">
  <ds:schemaRefs>
    <ds:schemaRef ds:uri="http://schemas.microsoft.com/sharepoint/v3/contenttype/forms"/>
  </ds:schemaRefs>
</ds:datastoreItem>
</file>

<file path=customXml/itemProps3.xml><?xml version="1.0" encoding="utf-8"?>
<ds:datastoreItem xmlns:ds="http://schemas.openxmlformats.org/officeDocument/2006/customXml" ds:itemID="{D73FA58A-F2C0-4EDA-88C7-134376EC3C30}">
  <ds:schemaRefs>
    <ds:schemaRef ds:uri="http://schemas.openxmlformats.org/package/2006/metadata/core-properties"/>
    <ds:schemaRef ds:uri="http://purl.org/dc/dcmitype/"/>
    <ds:schemaRef ds:uri="http://schemas.microsoft.com/office/2006/documentManagement/types"/>
    <ds:schemaRef ds:uri="4c1b4742-accf-4a89-b6dc-0b4549962e67"/>
    <ds:schemaRef ds:uri="http://schemas.microsoft.com/office/infopath/2007/PartnerControls"/>
    <ds:schemaRef ds:uri="http://purl.org/dc/elements/1.1/"/>
    <ds:schemaRef ds:uri="http://www.w3.org/XML/1998/namespace"/>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Objectives and Context</vt:lpstr>
      <vt:lpstr>How to use</vt:lpstr>
      <vt:lpstr>Score summary</vt:lpstr>
      <vt:lpstr>Questionnaire</vt:lpstr>
      <vt:lpstr>Scoring - Do not edit</vt:lpstr>
      <vt:lpstr>Data - Do not edit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Zeeshan Ahmad</dc:creator>
  <cp:lastModifiedBy>Yash Ajmera</cp:lastModifiedBy>
  <dcterms:created xsi:type="dcterms:W3CDTF">2015-06-05T18:17:20Z</dcterms:created>
  <dcterms:modified xsi:type="dcterms:W3CDTF">2026-08-26T06:32:34Z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0x010100AD0E96E295BD24449780EEEEE05611EC</vt:lpwstr>
  </property>
</Properties>
</file>